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PLATI PNS IULIE 2023" sheetId="1" r:id="rId1"/>
    <sheet name="Sheet1" sheetId="2" r:id="rId2"/>
  </sheets>
  <definedNames>
    <definedName name="_xlnm._FilterDatabase" localSheetId="0" hidden="1">'PLATI PNS IULIE 2023'!$B$1:$B$235</definedName>
  </definedNames>
  <calcPr fullCalcOnLoad="1"/>
</workbook>
</file>

<file path=xl/sharedStrings.xml><?xml version="1.0" encoding="utf-8"?>
<sst xmlns="http://schemas.openxmlformats.org/spreadsheetml/2006/main" count="607" uniqueCount="186">
  <si>
    <t>Unitate sanitară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</si>
  <si>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</si>
  <si>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</si>
  <si>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</si>
  <si>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</si>
  <si>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</si>
  <si>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</si>
  <si>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</si>
  <si>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</si>
  <si>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</si>
  <si>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t>Institutul Clinic Fundeni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</si>
  <si>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</si>
  <si>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</si>
  <si>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</si>
  <si>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</si>
  <si>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</si>
  <si>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</si>
  <si>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</si>
  <si>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</si>
  <si>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</si>
  <si>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</si>
  <si>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</si>
  <si>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</si>
  <si>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</si>
  <si>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</si>
  <si>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</si>
  <si>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</si>
  <si>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</si>
  <si>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</si>
  <si>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</si>
  <si>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</si>
  <si>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</si>
  <si>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</si>
  <si>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</si>
  <si>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</si>
  <si>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</si>
  <si>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</si>
  <si>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</si>
  <si>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</si>
  <si>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Institutul Matei Bals</t>
  </si>
  <si>
    <t>SCUB Floreasca</t>
  </si>
  <si>
    <t>SC Sanador SRL</t>
  </si>
  <si>
    <t>Epidermoliza buloasa</t>
  </si>
  <si>
    <t>SC MNT Healthcare Europe SRL</t>
  </si>
  <si>
    <t>Scleroza sistemica si ulcere digitale evolutive</t>
  </si>
  <si>
    <t>Spital Clinic Dr. I. Cantacuzino</t>
  </si>
  <si>
    <t>Hiperfenilalaninemie</t>
  </si>
  <si>
    <t>Purpura trombocitopenica imuna cronica</t>
  </si>
  <si>
    <t>Spitalul Clinic de Copii Victor Gomoiu</t>
  </si>
  <si>
    <t>Scleroza tuberoasa</t>
  </si>
  <si>
    <t xml:space="preserve">SC Delta Health Care </t>
  </si>
  <si>
    <t>CNMCRN Nicolae Robanescu</t>
  </si>
  <si>
    <t>CM Policlinico di Monza</t>
  </si>
  <si>
    <t>Centrul de Diagnostic si Tratament Provita</t>
  </si>
  <si>
    <t>SC Lotus-Med SRL</t>
  </si>
  <si>
    <t>Boala HUNTER</t>
  </si>
  <si>
    <t>Centrul Clinic De Boli Reumatismale Dr. Ion STOIA</t>
  </si>
  <si>
    <t>Spitalul Clinic de Nefrologie "Dr. Carol Davila"</t>
  </si>
  <si>
    <t>Talasemie</t>
  </si>
  <si>
    <t>INSMC</t>
  </si>
  <si>
    <t>Mucopolizaharidoza (Sindrom MORQUIO)</t>
  </si>
  <si>
    <t>TPP1</t>
  </si>
  <si>
    <t>SC Focus Lab Plus</t>
  </si>
  <si>
    <t>SC Medeuropa</t>
  </si>
  <si>
    <t>Boala CASTELMAN</t>
  </si>
  <si>
    <t>Spitalul de Oncologie Monza</t>
  </si>
  <si>
    <t>SC MEDICOVER SRL</t>
  </si>
  <si>
    <t>SC IMUNOMEDICA PROVITA SRL</t>
  </si>
  <si>
    <t>Programul national de oncologie CAR-T</t>
  </si>
  <si>
    <t>oncologie CAR-T</t>
  </si>
  <si>
    <t>Amiloidoza cu transtiretina</t>
  </si>
  <si>
    <t>Atrofie musculara spinala</t>
  </si>
  <si>
    <t>Deficit congenital de factor VII</t>
  </si>
  <si>
    <t>SC AFFIDEA ROMANIA SRL</t>
  </si>
  <si>
    <t>Hemoglobinurie paroxistica nocturna (HPN)</t>
  </si>
  <si>
    <t xml:space="preserve">Valori            OUG 15 /2022 </t>
  </si>
  <si>
    <t>Contractat Trim.  I 2023</t>
  </si>
  <si>
    <t>Contractat Trim. II 2023</t>
  </si>
  <si>
    <t>Contractat Trim. III 2023</t>
  </si>
  <si>
    <t>Plati iulie 2023</t>
  </si>
  <si>
    <t>Total contractat an 2023</t>
  </si>
  <si>
    <t>Boala POMPE</t>
  </si>
  <si>
    <t>Programul national de tratament pentru boli rare - medicamente</t>
  </si>
  <si>
    <r>
      <t xml:space="preserve">VALORILE DE CONTRACT PENTRU </t>
    </r>
    <r>
      <rPr>
        <b/>
        <u val="single"/>
        <sz val="13"/>
        <rFont val="Arial"/>
        <family val="2"/>
      </rPr>
      <t>PNS - MEDICAMENTE</t>
    </r>
    <r>
      <rPr>
        <b/>
        <sz val="13"/>
        <rFont val="Arial"/>
        <family val="2"/>
      </rPr>
      <t xml:space="preserve"> PENTRU ANUL 2023 (la data de 08.08.2023)</t>
    </r>
  </si>
  <si>
    <t>Institutul ORL Hociota</t>
  </si>
  <si>
    <t>implant cohlear</t>
  </si>
  <si>
    <t>proteze auditive cu ancorare osoasa (Baha)</t>
  </si>
  <si>
    <t>procesoare de sunet externe pentru proteze auditive implantabile</t>
  </si>
  <si>
    <t>procesoare de sunet pentru implanturi cohleare</t>
  </si>
  <si>
    <t>Spital Clinic de Copii Victor Gomoiu</t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</si>
  <si>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</si>
  <si>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</si>
  <si>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</si>
  <si>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</si>
  <si>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</si>
  <si>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Spital de Ortopedie Foişor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</si>
  <si>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</si>
  <si>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</si>
  <si>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</si>
  <si>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</si>
  <si>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</si>
  <si>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</si>
  <si>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SC Delta Health Care</t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</si>
  <si>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</si>
  <si>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</si>
  <si>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</si>
  <si>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</si>
  <si>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</si>
  <si>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</si>
  <si>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</si>
  <si>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</si>
  <si>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</si>
  <si>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aritmii complexe prin proceduri de ablatie</t>
  </si>
  <si>
    <t>cardiologie interventionala malformatii cardiace - adulti</t>
  </si>
  <si>
    <t>tratamentul pacientilor cu insuficienta cardiaca in stadiul terminal prin asistare mecanica a circulatiei pe termen lung</t>
  </si>
  <si>
    <t>chirurgie cardiovasculara - copii</t>
  </si>
  <si>
    <t>cardiologie interventionala malformatii cardiace-copii</t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</si>
  <si>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</si>
  <si>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</si>
  <si>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</si>
  <si>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</si>
  <si>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</si>
  <si>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</si>
  <si>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</si>
  <si>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</si>
  <si>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t>proceduri microchirurgicale</t>
  </si>
  <si>
    <t>implant de stimulator al nervului vag</t>
  </si>
  <si>
    <t>inlocuire generator implantabil al stimulatorului de nerv vag</t>
  </si>
  <si>
    <t>stimulare neinvaziva a nervului vag</t>
  </si>
  <si>
    <t>Programul national de diabet</t>
  </si>
  <si>
    <t xml:space="preserve"> pompe insulina si materiale consumabile</t>
  </si>
  <si>
    <t>seturi consumabile pentru pompele de insulina</t>
  </si>
  <si>
    <t>sisteme de monitorizare continua a glicemiei</t>
  </si>
  <si>
    <t>consumabile sisteme de monitorizare continua a glicemiei</t>
  </si>
  <si>
    <t>sisteme de  pompe de  insulina cu senzori de monitorizare continua a glicemiei</t>
  </si>
  <si>
    <t>consumabile sisteme de pompe de insulina cu senzori de monitorizare continua a glicemiei</t>
  </si>
  <si>
    <t>SCCPRA Steaua Bucuresti</t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</si>
  <si>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</si>
  <si>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</si>
  <si>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</si>
  <si>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</si>
  <si>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</si>
  <si>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t>SC Focus LAB PLUS</t>
  </si>
  <si>
    <t>SC AFFIDEA ROMANIA</t>
  </si>
  <si>
    <t>Programul national de Boli Rare (HTAP) - COST-VOLUM</t>
  </si>
  <si>
    <t>tratamente Gamma-Knife</t>
  </si>
  <si>
    <t>SC SANADOR SRL</t>
  </si>
  <si>
    <t>SC MEDEUROPA  SRL</t>
  </si>
  <si>
    <r>
      <t xml:space="preserve">Programul national  de diagnostic si tratament al </t>
    </r>
    <r>
      <rPr>
        <b/>
        <sz val="14"/>
        <rFont val="Arial"/>
        <family val="2"/>
      </rPr>
      <t>hemofiliei si talasemiei</t>
    </r>
  </si>
  <si>
    <r>
      <t xml:space="preserve">hemofilie congenitală </t>
    </r>
    <r>
      <rPr>
        <b/>
        <sz val="14"/>
        <rFont val="Arial"/>
        <family val="2"/>
      </rPr>
      <t>fără inhibitori</t>
    </r>
    <r>
      <rPr>
        <sz val="14"/>
        <rFont val="Arial"/>
        <family val="2"/>
      </rPr>
      <t xml:space="preserve"> cu substituţie </t>
    </r>
    <r>
      <rPr>
        <b/>
        <sz val="14"/>
        <rFont val="Arial"/>
        <family val="2"/>
      </rPr>
      <t>profilactică continuă</t>
    </r>
  </si>
  <si>
    <r>
      <t xml:space="preserve">hemofilie  congenitală </t>
    </r>
    <r>
      <rPr>
        <b/>
        <sz val="14"/>
        <rFont val="Arial"/>
        <family val="2"/>
      </rPr>
      <t xml:space="preserve">fără </t>
    </r>
    <r>
      <rPr>
        <sz val="14"/>
        <rFont val="Arial"/>
        <family val="2"/>
      </rPr>
      <t xml:space="preserve">inhibitori cu substituţie </t>
    </r>
    <r>
      <rPr>
        <b/>
        <sz val="14"/>
        <rFont val="Arial"/>
        <family val="2"/>
      </rPr>
      <t>profilactică intermitentă</t>
    </r>
    <r>
      <rPr>
        <sz val="14"/>
        <rFont val="Arial"/>
        <family val="2"/>
      </rPr>
      <t>/de scurtă durată</t>
    </r>
  </si>
  <si>
    <r>
      <t xml:space="preserve">hemofilie congenitală fără inhibitori cu tratament </t>
    </r>
    <r>
      <rPr>
        <b/>
        <sz val="14"/>
        <rFont val="Arial"/>
        <family val="2"/>
      </rPr>
      <t>„on demand”</t>
    </r>
  </si>
  <si>
    <r>
      <t xml:space="preserve">hemofilie congenitală </t>
    </r>
    <r>
      <rPr>
        <b/>
        <sz val="14"/>
        <rFont val="Arial"/>
        <family val="2"/>
      </rPr>
      <t xml:space="preserve">cu </t>
    </r>
    <r>
      <rPr>
        <sz val="14"/>
        <rFont val="Arial"/>
        <family val="2"/>
      </rPr>
      <t>inhibitori cu titru mare cu profilaxie secundară pe termen lung (profilaxie</t>
    </r>
    <r>
      <rPr>
        <b/>
        <sz val="14"/>
        <rFont val="Arial"/>
        <family val="2"/>
      </rPr>
      <t xml:space="preserve"> continuuă</t>
    </r>
    <r>
      <rPr>
        <sz val="14"/>
        <rFont val="Arial"/>
        <family val="2"/>
      </rPr>
      <t>)</t>
    </r>
  </si>
  <si>
    <r>
      <t xml:space="preserve">hemofilie congenitală </t>
    </r>
    <r>
      <rPr>
        <b/>
        <sz val="14"/>
        <rFont val="Arial"/>
        <family val="2"/>
      </rPr>
      <t xml:space="preserve">cu </t>
    </r>
    <r>
      <rPr>
        <sz val="14"/>
        <rFont val="Arial"/>
        <family val="2"/>
      </rPr>
      <t>inhibitori cu profilaxie secundară pe termen scurt/</t>
    </r>
    <r>
      <rPr>
        <b/>
        <sz val="14"/>
        <rFont val="Arial"/>
        <family val="2"/>
      </rPr>
      <t>intermitentă</t>
    </r>
  </si>
  <si>
    <r>
      <t xml:space="preserve">hemofilie congenitală </t>
    </r>
    <r>
      <rPr>
        <b/>
        <sz val="14"/>
        <rFont val="Arial"/>
        <family val="2"/>
      </rPr>
      <t xml:space="preserve">cu </t>
    </r>
    <r>
      <rPr>
        <sz val="14"/>
        <rFont val="Arial"/>
        <family val="2"/>
      </rPr>
      <t xml:space="preserve">inhibitori cu tratament de oprire a </t>
    </r>
    <r>
      <rPr>
        <b/>
        <sz val="14"/>
        <rFont val="Arial"/>
        <family val="2"/>
      </rPr>
      <t>sângerărilor</t>
    </r>
  </si>
  <si>
    <r>
      <t>hemofilie congenitală cu şi fără inhibitori, pentru tratamentul de substituţie în cazul intervenţiilor c</t>
    </r>
    <r>
      <rPr>
        <b/>
        <sz val="14"/>
        <rFont val="Arial"/>
        <family val="2"/>
      </rPr>
      <t xml:space="preserve">hirurgicale </t>
    </r>
    <r>
      <rPr>
        <sz val="14"/>
        <rFont val="Arial"/>
        <family val="2"/>
      </rPr>
      <t>şi ortopedice</t>
    </r>
  </si>
  <si>
    <r>
      <t xml:space="preserve">hemofilie </t>
    </r>
    <r>
      <rPr>
        <b/>
        <sz val="14"/>
        <rFont val="Arial"/>
        <family val="2"/>
      </rPr>
      <t>dobândită</t>
    </r>
    <r>
      <rPr>
        <sz val="14"/>
        <rFont val="Arial"/>
        <family val="2"/>
      </rPr>
      <t xml:space="preserve"> simptomatică cu tratament de substituţie</t>
    </r>
  </si>
  <si>
    <r>
      <t>hemofilie congenitală</t>
    </r>
    <r>
      <rPr>
        <b/>
        <sz val="14"/>
        <rFont val="Arial"/>
        <family val="2"/>
      </rPr>
      <t xml:space="preserve"> cu </t>
    </r>
    <r>
      <rPr>
        <sz val="14"/>
        <rFont val="Arial"/>
        <family val="2"/>
      </rPr>
      <t>inhibitori cu tratament de oprire a</t>
    </r>
    <r>
      <rPr>
        <b/>
        <sz val="14"/>
        <rFont val="Arial"/>
        <family val="2"/>
      </rPr>
      <t xml:space="preserve"> sângerărilor</t>
    </r>
  </si>
  <si>
    <r>
      <t>Programul national de</t>
    </r>
    <r>
      <rPr>
        <b/>
        <sz val="14"/>
        <rFont val="Arial"/>
        <family val="2"/>
      </rPr>
      <t xml:space="preserve"> boli endocrine</t>
    </r>
  </si>
  <si>
    <r>
      <t>Programul national de tratament al</t>
    </r>
    <r>
      <rPr>
        <b/>
        <sz val="14"/>
        <rFont val="Arial"/>
        <family val="2"/>
      </rPr>
      <t xml:space="preserve"> bolilor neurologice</t>
    </r>
  </si>
  <si>
    <r>
      <t>Programul national de</t>
    </r>
    <r>
      <rPr>
        <b/>
        <sz val="14"/>
        <rFont val="Arial"/>
        <family val="2"/>
      </rPr>
      <t xml:space="preserve"> oncologie</t>
    </r>
  </si>
  <si>
    <r>
      <t>Programul national de</t>
    </r>
    <r>
      <rPr>
        <b/>
        <sz val="14"/>
        <rFont val="Arial"/>
        <family val="2"/>
      </rPr>
      <t xml:space="preserve"> diabet</t>
    </r>
  </si>
  <si>
    <r>
      <t>Programul national de</t>
    </r>
    <r>
      <rPr>
        <b/>
        <sz val="14"/>
        <rFont val="Arial"/>
        <family val="2"/>
      </rPr>
      <t xml:space="preserve"> transplant organe </t>
    </r>
    <r>
      <rPr>
        <sz val="14"/>
        <rFont val="Arial"/>
        <family val="2"/>
      </rPr>
      <t>şi celule de origine umană - recidiva hepatica</t>
    </r>
  </si>
  <si>
    <r>
      <t>Programul national de tratament pentru</t>
    </r>
    <r>
      <rPr>
        <b/>
        <sz val="14"/>
        <rFont val="Arial"/>
        <family val="2"/>
      </rPr>
      <t xml:space="preserve"> boli rare</t>
    </r>
    <r>
      <rPr>
        <sz val="14"/>
        <rFont val="Arial"/>
        <family val="2"/>
      </rPr>
      <t xml:space="preserve"> - medicamente</t>
    </r>
  </si>
  <si>
    <r>
      <t>Hemoglobinurie paroxistica nocturna (</t>
    </r>
    <r>
      <rPr>
        <b/>
        <sz val="14"/>
        <rFont val="Arial"/>
        <family val="2"/>
      </rPr>
      <t>HPN</t>
    </r>
    <r>
      <rPr>
        <sz val="14"/>
        <rFont val="Arial"/>
        <family val="2"/>
      </rPr>
      <t>)</t>
    </r>
  </si>
  <si>
    <r>
      <t>Sindrom hemolitic uremic atipic (</t>
    </r>
    <r>
      <rPr>
        <b/>
        <sz val="14"/>
        <rFont val="Arial"/>
        <family val="2"/>
      </rPr>
      <t>SHU</t>
    </r>
    <r>
      <rPr>
        <sz val="14"/>
        <rFont val="Arial"/>
        <family val="2"/>
      </rPr>
      <t>)</t>
    </r>
  </si>
  <si>
    <r>
      <t>Programul national de</t>
    </r>
    <r>
      <rPr>
        <b/>
        <sz val="14"/>
        <rFont val="Arial"/>
        <family val="2"/>
      </rPr>
      <t xml:space="preserve"> sanatate mintala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- tratament</t>
    </r>
    <r>
      <rPr>
        <sz val="14"/>
        <rFont val="Arial"/>
        <family val="2"/>
      </rPr>
      <t xml:space="preserve"> substitutiv</t>
    </r>
  </si>
  <si>
    <r>
      <rPr>
        <sz val="14"/>
        <rFont val="Arial"/>
        <family val="2"/>
      </rPr>
      <t xml:space="preserve">Programul national de </t>
    </r>
    <r>
      <rPr>
        <b/>
        <sz val="14"/>
        <rFont val="Arial"/>
        <family val="2"/>
      </rPr>
      <t>sanatate mintala - materiale</t>
    </r>
  </si>
  <si>
    <r>
      <t xml:space="preserve">Subprogramul de tratament si </t>
    </r>
    <r>
      <rPr>
        <b/>
        <sz val="14"/>
        <rFont val="Arial"/>
        <family val="2"/>
      </rPr>
      <t xml:space="preserve">surditate </t>
    </r>
    <r>
      <rPr>
        <sz val="14"/>
        <rFont val="Arial"/>
        <family val="2"/>
      </rPr>
      <t>prin proteze auditive implantabile</t>
    </r>
  </si>
  <si>
    <r>
      <t>Programul naţional de</t>
    </r>
    <r>
      <rPr>
        <b/>
        <sz val="14"/>
        <rFont val="Arial"/>
        <family val="2"/>
      </rPr>
      <t xml:space="preserve"> ortopedie</t>
    </r>
  </si>
  <si>
    <r>
      <t xml:space="preserve">tratamentul instabilitatilor </t>
    </r>
    <r>
      <rPr>
        <b/>
        <sz val="14"/>
        <rFont val="Arial"/>
        <family val="2"/>
      </rPr>
      <t>articulare cronice la copii</t>
    </r>
  </si>
  <si>
    <r>
      <t>Programul national de terapie intensivă a</t>
    </r>
    <r>
      <rPr>
        <b/>
        <sz val="14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</si>
  <si>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4"/>
        <rFont val="Arial"/>
        <family val="2"/>
      </rPr>
      <t xml:space="preserve"> (epidermoliza buloasa</t>
    </r>
    <r>
      <rPr>
        <sz val="14"/>
        <rFont val="Arial"/>
        <family val="2"/>
      </rPr>
      <t>)</t>
    </r>
  </si>
  <si>
    <r>
      <t>Programul national de Boli Rare - materiale (</t>
    </r>
    <r>
      <rPr>
        <b/>
        <sz val="14"/>
        <rFont val="Arial"/>
        <family val="2"/>
      </rPr>
      <t>tije telescopice</t>
    </r>
    <r>
      <rPr>
        <sz val="14"/>
        <rFont val="Arial"/>
        <family val="2"/>
      </rPr>
      <t>)</t>
    </r>
  </si>
  <si>
    <r>
      <t>Programul national de</t>
    </r>
    <r>
      <rPr>
        <b/>
        <sz val="14"/>
        <rFont val="Arial"/>
        <family val="2"/>
      </rPr>
      <t xml:space="preserve"> boli cardiovasculare</t>
    </r>
  </si>
  <si>
    <r>
      <t>Programul national de</t>
    </r>
    <r>
      <rPr>
        <b/>
        <sz val="14"/>
        <rFont val="Arial"/>
        <family val="2"/>
      </rPr>
      <t xml:space="preserve"> radiologie interventionala</t>
    </r>
  </si>
  <si>
    <r>
      <t xml:space="preserve">Subprogramul de diagnostic si tratament al </t>
    </r>
    <r>
      <rPr>
        <b/>
        <sz val="14"/>
        <rFont val="Arial"/>
        <family val="2"/>
      </rPr>
      <t xml:space="preserve">epilepsiei </t>
    </r>
    <r>
      <rPr>
        <sz val="14"/>
        <rFont val="Arial"/>
        <family val="2"/>
      </rPr>
      <t>rezistente la tratamentul medicamentos</t>
    </r>
  </si>
  <si>
    <r>
      <t>Subprogramul de tratament al</t>
    </r>
    <r>
      <rPr>
        <b/>
        <sz val="14"/>
        <rFont val="Arial"/>
        <family val="2"/>
      </rPr>
      <t xml:space="preserve"> hidrocefaliei </t>
    </r>
    <r>
      <rPr>
        <sz val="14"/>
        <rFont val="Arial"/>
        <family val="2"/>
      </rPr>
      <t>congenitale sau dobandite la copil</t>
    </r>
  </si>
  <si>
    <r>
      <t xml:space="preserve">Subprogramul de </t>
    </r>
    <r>
      <rPr>
        <b/>
        <sz val="14"/>
        <rFont val="Arial"/>
        <family val="2"/>
      </rPr>
      <t>reconstructie mamara</t>
    </r>
    <r>
      <rPr>
        <sz val="14"/>
        <rFont val="Arial"/>
        <family val="2"/>
      </rPr>
      <t xml:space="preserve"> dupa afectiuni oncologice prin endoprotezare</t>
    </r>
  </si>
  <si>
    <r>
      <t>Programul national de</t>
    </r>
    <r>
      <rPr>
        <b/>
        <sz val="14"/>
        <rFont val="Arial"/>
        <family val="2"/>
      </rPr>
      <t xml:space="preserve"> oncologie COST-VOLUM</t>
    </r>
  </si>
  <si>
    <r>
      <rPr>
        <sz val="14"/>
        <rFont val="Arial"/>
        <family val="2"/>
      </rPr>
      <t>Programul national de</t>
    </r>
    <r>
      <rPr>
        <b/>
        <sz val="14"/>
        <rFont val="Arial"/>
        <family val="2"/>
      </rPr>
      <t xml:space="preserve"> Boli Rare - COST-VOLUM 6.27- medicamente incluse conditionat</t>
    </r>
  </si>
  <si>
    <r>
      <t>Programul national de tratament al</t>
    </r>
    <r>
      <rPr>
        <b/>
        <sz val="14"/>
        <rFont val="Arial"/>
        <family val="2"/>
      </rPr>
      <t xml:space="preserve"> bolilor neurologice-COST-VOLUM</t>
    </r>
  </si>
  <si>
    <r>
      <t xml:space="preserve">Subprogramul de </t>
    </r>
    <r>
      <rPr>
        <b/>
        <sz val="14"/>
        <rFont val="Arial"/>
        <family val="2"/>
      </rPr>
      <t>diagnostic imunofenotipic</t>
    </r>
    <r>
      <rPr>
        <sz val="14"/>
        <rFont val="Arial"/>
        <family val="2"/>
      </rPr>
      <t xml:space="preserve">, </t>
    </r>
    <r>
      <rPr>
        <b/>
        <sz val="14"/>
        <rFont val="Arial"/>
        <family val="2"/>
      </rPr>
      <t>citogenetic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si biomolecular al leucemiilor</t>
    </r>
    <r>
      <rPr>
        <sz val="14"/>
        <rFont val="Arial"/>
        <family val="2"/>
      </rPr>
      <t xml:space="preserve"> acute</t>
    </r>
  </si>
  <si>
    <r>
      <t xml:space="preserve">Subprogramul de </t>
    </r>
    <r>
      <rPr>
        <b/>
        <sz val="14"/>
        <rFont val="Arial"/>
        <family val="2"/>
      </rPr>
      <t>radioterapie</t>
    </r>
  </si>
  <si>
    <t>DECONTARI  PNS - PENTRU ANUL 2023</t>
  </si>
  <si>
    <t>Subprogramul de tratament al TULBURARII DEPRESIVE MAJORE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</si>
</sst>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b/>
      <u val="single"/>
      <sz val="13"/>
      <name val="Arial"/>
      <family val="2"/>
    </font>
    <font>
      <b/>
      <i/>
      <sz val="13"/>
      <name val="Arial"/>
      <family val="2"/>
    </font>
    <font>
      <b/>
      <i/>
      <sz val="13"/>
      <color indexed="10"/>
      <name val="Arial"/>
      <family val="2"/>
    </font>
    <font>
      <b/>
      <sz val="13"/>
      <color indexed="10"/>
      <name val="Arial"/>
      <family val="2"/>
    </font>
    <font>
      <sz val="13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6" fillId="33" borderId="0" xfId="58" applyFont="1" applyFill="1" applyAlignment="1">
      <alignment horizontal="center" vertical="center"/>
      <protection/>
    </xf>
    <xf numFmtId="0" fontId="7" fillId="0" borderId="0" xfId="58" applyFont="1" applyFill="1" applyAlignment="1">
      <alignment horizontal="center" vertical="center" wrapText="1"/>
      <protection/>
    </xf>
    <xf numFmtId="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6" fillId="33" borderId="0" xfId="58" applyNumberFormat="1" applyFont="1" applyFill="1" applyAlignment="1">
      <alignment vertical="center"/>
      <protection/>
    </xf>
    <xf numFmtId="4" fontId="6" fillId="0" borderId="0" xfId="58" applyNumberFormat="1" applyFont="1" applyFill="1" applyAlignment="1">
      <alignment vertical="center"/>
      <protection/>
    </xf>
    <xf numFmtId="0" fontId="6" fillId="33" borderId="10" xfId="58" applyFont="1" applyFill="1" applyBorder="1" applyAlignment="1">
      <alignment horizontal="center" vertical="center" wrapText="1"/>
      <protection/>
    </xf>
    <xf numFmtId="4" fontId="6" fillId="0" borderId="10" xfId="58" applyNumberFormat="1" applyFont="1" applyFill="1" applyBorder="1" applyAlignment="1">
      <alignment horizontal="center" vertical="center" wrapText="1"/>
      <protection/>
    </xf>
    <xf numFmtId="4" fontId="6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6" fillId="34" borderId="10" xfId="0" applyNumberFormat="1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/>
    </xf>
    <xf numFmtId="4" fontId="7" fillId="0" borderId="10" xfId="58" applyNumberFormat="1" applyFont="1" applyFill="1" applyBorder="1" applyAlignment="1">
      <alignment horizontal="center" vertical="center" wrapText="1"/>
      <protection/>
    </xf>
    <xf numFmtId="0" fontId="6" fillId="33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4" fontId="6" fillId="17" borderId="10" xfId="0" applyNumberFormat="1" applyFont="1" applyFill="1" applyBorder="1" applyAlignment="1">
      <alignment horizontal="center" vertical="center"/>
    </xf>
    <xf numFmtId="4" fontId="7" fillId="17" borderId="10" xfId="0" applyNumberFormat="1" applyFont="1" applyFill="1" applyBorder="1" applyAlignment="1">
      <alignment horizontal="center" vertical="center"/>
    </xf>
    <xf numFmtId="4" fontId="13" fillId="11" borderId="10" xfId="0" applyNumberFormat="1" applyFont="1" applyFill="1" applyBorder="1" applyAlignment="1">
      <alignment horizontal="center" vertical="center" wrapText="1"/>
    </xf>
    <xf numFmtId="0" fontId="7" fillId="33" borderId="10" xfId="58" applyFont="1" applyFill="1" applyBorder="1" applyAlignment="1">
      <alignment horizontal="center" vertical="center" wrapText="1"/>
      <protection/>
    </xf>
    <xf numFmtId="0" fontId="32" fillId="0" borderId="0" xfId="58" applyFont="1" applyFill="1" applyAlignment="1">
      <alignment horizontal="center" vertical="center" wrapText="1"/>
      <protection/>
    </xf>
    <xf numFmtId="4" fontId="32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vertical="center"/>
    </xf>
    <xf numFmtId="4" fontId="31" fillId="0" borderId="0" xfId="58" applyNumberFormat="1" applyFont="1" applyFill="1" applyAlignment="1">
      <alignment vertical="center"/>
      <protection/>
    </xf>
    <xf numFmtId="0" fontId="32" fillId="0" borderId="0" xfId="0" applyFont="1" applyFill="1" applyAlignment="1">
      <alignment horizontal="center" vertical="center"/>
    </xf>
    <xf numFmtId="4" fontId="31" fillId="0" borderId="10" xfId="58" applyNumberFormat="1" applyFont="1" applyFill="1" applyBorder="1" applyAlignment="1">
      <alignment horizontal="center" vertical="center" wrapText="1"/>
      <protection/>
    </xf>
    <xf numFmtId="0" fontId="32" fillId="0" borderId="0" xfId="0" applyFont="1" applyFill="1" applyAlignment="1">
      <alignment vertical="center" wrapText="1"/>
    </xf>
    <xf numFmtId="0" fontId="32" fillId="0" borderId="10" xfId="57" applyFont="1" applyFill="1" applyBorder="1" applyAlignment="1">
      <alignment horizontal="center" vertical="center" wrapText="1"/>
      <protection/>
    </xf>
    <xf numFmtId="4" fontId="32" fillId="0" borderId="10" xfId="0" applyNumberFormat="1" applyFont="1" applyFill="1" applyBorder="1" applyAlignment="1">
      <alignment horizontal="center" vertical="center"/>
    </xf>
    <xf numFmtId="0" fontId="31" fillId="0" borderId="10" xfId="57" applyFont="1" applyFill="1" applyBorder="1" applyAlignment="1">
      <alignment horizontal="center" vertical="center" wrapText="1"/>
      <protection/>
    </xf>
    <xf numFmtId="4" fontId="32" fillId="0" borderId="10" xfId="58" applyNumberFormat="1" applyFont="1" applyFill="1" applyBorder="1" applyAlignment="1">
      <alignment horizontal="center" vertical="center" wrapText="1"/>
      <protection/>
    </xf>
    <xf numFmtId="4" fontId="31" fillId="0" borderId="10" xfId="0" applyNumberFormat="1" applyFont="1" applyFill="1" applyBorder="1" applyAlignment="1">
      <alignment horizontal="center" vertical="center"/>
    </xf>
    <xf numFmtId="4" fontId="32" fillId="0" borderId="10" xfId="0" applyNumberFormat="1" applyFont="1" applyFill="1" applyBorder="1" applyAlignment="1">
      <alignment horizontal="center" vertical="center" wrapText="1"/>
    </xf>
    <xf numFmtId="4" fontId="31" fillId="0" borderId="10" xfId="58" applyNumberFormat="1" applyFont="1" applyFill="1" applyBorder="1" applyAlignment="1">
      <alignment horizontal="center" vertical="center"/>
      <protection/>
    </xf>
    <xf numFmtId="4" fontId="32" fillId="0" borderId="10" xfId="58" applyNumberFormat="1" applyFont="1" applyFill="1" applyBorder="1" applyAlignment="1">
      <alignment horizontal="center" vertical="center"/>
      <protection/>
    </xf>
    <xf numFmtId="0" fontId="31" fillId="0" borderId="0" xfId="0" applyFont="1" applyFill="1" applyAlignment="1">
      <alignment vertical="center"/>
    </xf>
    <xf numFmtId="0" fontId="32" fillId="0" borderId="10" xfId="58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1" fillId="0" borderId="0" xfId="58" applyFont="1" applyFill="1" applyAlignment="1">
      <alignment horizontal="center" vertical="center"/>
      <protection/>
    </xf>
    <xf numFmtId="0" fontId="31" fillId="0" borderId="0" xfId="0" applyFont="1" applyFill="1" applyAlignment="1">
      <alignment horizontal="center" vertical="center"/>
    </xf>
    <xf numFmtId="0" fontId="31" fillId="0" borderId="10" xfId="58" applyFont="1" applyFill="1" applyBorder="1" applyAlignment="1">
      <alignment horizontal="center" vertical="center" wrapText="1"/>
      <protection/>
    </xf>
    <xf numFmtId="0" fontId="32" fillId="0" borderId="11" xfId="58" applyFont="1" applyFill="1" applyBorder="1" applyAlignment="1">
      <alignment horizontal="center" vertical="center" wrapText="1"/>
      <protection/>
    </xf>
    <xf numFmtId="0" fontId="32" fillId="0" borderId="12" xfId="58" applyFont="1" applyFill="1" applyBorder="1" applyAlignment="1">
      <alignment horizontal="center" vertical="center" wrapText="1"/>
      <protection/>
    </xf>
    <xf numFmtId="0" fontId="32" fillId="0" borderId="13" xfId="58" applyFont="1" applyFill="1" applyBorder="1" applyAlignment="1">
      <alignment horizontal="center" vertical="center" wrapText="1"/>
      <protection/>
    </xf>
    <xf numFmtId="0" fontId="31" fillId="0" borderId="11" xfId="58" applyFont="1" applyFill="1" applyBorder="1" applyAlignment="1">
      <alignment horizontal="center" vertical="center" wrapText="1"/>
      <protection/>
    </xf>
    <xf numFmtId="0" fontId="31" fillId="0" borderId="12" xfId="58" applyFont="1" applyFill="1" applyBorder="1" applyAlignment="1">
      <alignment horizontal="center" vertical="center" wrapText="1"/>
      <protection/>
    </xf>
    <xf numFmtId="0" fontId="31" fillId="0" borderId="13" xfId="58" applyFont="1" applyFill="1" applyBorder="1" applyAlignment="1">
      <alignment horizontal="center" vertical="center" wrapText="1"/>
      <protection/>
    </xf>
    <xf numFmtId="4" fontId="31" fillId="0" borderId="10" xfId="0" applyNumberFormat="1" applyFont="1" applyFill="1" applyBorder="1" applyAlignment="1">
      <alignment horizontal="center" vertical="center" wrapText="1"/>
    </xf>
    <xf numFmtId="4" fontId="32" fillId="0" borderId="11" xfId="58" applyNumberFormat="1" applyFont="1" applyFill="1" applyBorder="1" applyAlignment="1">
      <alignment horizontal="center" vertical="center" wrapText="1"/>
      <protection/>
    </xf>
    <xf numFmtId="4" fontId="32" fillId="0" borderId="12" xfId="58" applyNumberFormat="1" applyFont="1" applyFill="1" applyBorder="1" applyAlignment="1">
      <alignment horizontal="center" vertical="center" wrapText="1"/>
      <protection/>
    </xf>
    <xf numFmtId="4" fontId="32" fillId="0" borderId="13" xfId="58" applyNumberFormat="1" applyFont="1" applyFill="1" applyBorder="1" applyAlignment="1">
      <alignment horizontal="center" vertical="center" wrapText="1"/>
      <protection/>
    </xf>
    <xf numFmtId="4" fontId="31" fillId="0" borderId="10" xfId="58" applyNumberFormat="1" applyFont="1" applyFill="1" applyBorder="1" applyAlignment="1">
      <alignment horizontal="center" vertical="center" wrapText="1"/>
      <protection/>
    </xf>
    <xf numFmtId="4" fontId="32" fillId="0" borderId="10" xfId="58" applyNumberFormat="1" applyFont="1" applyFill="1" applyBorder="1" applyAlignment="1">
      <alignment horizontal="center" vertical="center" wrapText="1"/>
      <protection/>
    </xf>
    <xf numFmtId="0" fontId="32" fillId="0" borderId="10" xfId="58" applyFont="1" applyFill="1" applyBorder="1" applyAlignment="1">
      <alignment horizontal="center" vertical="center" wrapText="1"/>
      <protection/>
    </xf>
    <xf numFmtId="0" fontId="31" fillId="0" borderId="10" xfId="58" applyFont="1" applyFill="1" applyBorder="1" applyAlignment="1">
      <alignment horizontal="center" vertical="center" wrapText="1"/>
      <protection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4" fontId="31" fillId="0" borderId="11" xfId="58" applyNumberFormat="1" applyFont="1" applyFill="1" applyBorder="1" applyAlignment="1">
      <alignment horizontal="center" vertical="center" wrapText="1"/>
      <protection/>
    </xf>
    <xf numFmtId="4" fontId="31" fillId="0" borderId="12" xfId="58" applyNumberFormat="1" applyFont="1" applyFill="1" applyBorder="1" applyAlignment="1">
      <alignment horizontal="center" vertical="center" wrapText="1"/>
      <protection/>
    </xf>
    <xf numFmtId="4" fontId="31" fillId="0" borderId="13" xfId="58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7"/>
  <sheetViews>
    <sheetView tabSelected="1" zoomScale="83" zoomScaleNormal="83" zoomScalePageLayoutView="0" workbookViewId="0" topLeftCell="A1">
      <pane xSplit="1" ySplit="5" topLeftCell="B2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32" sqref="K32"/>
    </sheetView>
  </sheetViews>
  <sheetFormatPr defaultColWidth="9.140625" defaultRowHeight="15"/>
  <cols>
    <col min="1" max="1" width="30.57421875" style="46" customWidth="1"/>
    <col min="2" max="2" width="54.140625" style="30" customWidth="1"/>
    <col min="3" max="3" width="30.28125" style="27" customWidth="1"/>
    <col min="4" max="16384" width="9.140625" style="28" customWidth="1"/>
  </cols>
  <sheetData>
    <row r="1" spans="1:2" ht="18">
      <c r="A1" s="45"/>
      <c r="B1" s="26"/>
    </row>
    <row r="2" spans="1:2" ht="16.5" customHeight="1">
      <c r="A2" s="45"/>
      <c r="B2" s="26"/>
    </row>
    <row r="3" spans="1:3" ht="33" customHeight="1">
      <c r="A3" s="29" t="s">
        <v>184</v>
      </c>
      <c r="B3" s="29"/>
      <c r="C3" s="29"/>
    </row>
    <row r="4" ht="16.5" customHeight="1"/>
    <row r="5" spans="1:3" s="32" customFormat="1" ht="36" customHeight="1">
      <c r="A5" s="47" t="s">
        <v>9</v>
      </c>
      <c r="B5" s="31" t="s">
        <v>0</v>
      </c>
      <c r="C5" s="31" t="s">
        <v>79</v>
      </c>
    </row>
    <row r="6" spans="1:3" ht="36.75" customHeight="1">
      <c r="A6" s="48" t="s">
        <v>148</v>
      </c>
      <c r="B6" s="31" t="s">
        <v>10</v>
      </c>
      <c r="C6" s="37">
        <f>C7+C8+C9+C10+C11+C12+C13+C14+C16+C15</f>
        <v>6678626.31</v>
      </c>
    </row>
    <row r="7" spans="1:3" ht="56.25" customHeight="1">
      <c r="A7" s="49"/>
      <c r="B7" s="33" t="s">
        <v>149</v>
      </c>
      <c r="C7" s="34">
        <v>1920637.74</v>
      </c>
    </row>
    <row r="8" spans="1:3" ht="69" customHeight="1">
      <c r="A8" s="49"/>
      <c r="B8" s="33" t="s">
        <v>150</v>
      </c>
      <c r="C8" s="34">
        <v>1643163.64</v>
      </c>
    </row>
    <row r="9" spans="1:3" ht="51.75" customHeight="1">
      <c r="A9" s="49"/>
      <c r="B9" s="33" t="s">
        <v>151</v>
      </c>
      <c r="C9" s="34">
        <v>176414.75</v>
      </c>
    </row>
    <row r="10" spans="1:3" ht="79.5" customHeight="1">
      <c r="A10" s="49"/>
      <c r="B10" s="33" t="s">
        <v>152</v>
      </c>
      <c r="C10" s="34">
        <v>0</v>
      </c>
    </row>
    <row r="11" spans="1:3" ht="70.5" customHeight="1">
      <c r="A11" s="49"/>
      <c r="B11" s="33" t="s">
        <v>153</v>
      </c>
      <c r="C11" s="34">
        <v>0</v>
      </c>
    </row>
    <row r="12" spans="1:3" ht="57.75" customHeight="1">
      <c r="A12" s="49"/>
      <c r="B12" s="33" t="s">
        <v>154</v>
      </c>
      <c r="C12" s="34">
        <v>217654.81</v>
      </c>
    </row>
    <row r="13" spans="1:3" ht="81" customHeight="1">
      <c r="A13" s="49"/>
      <c r="B13" s="33" t="s">
        <v>155</v>
      </c>
      <c r="C13" s="34">
        <v>114027.32</v>
      </c>
    </row>
    <row r="14" spans="1:3" ht="51.75" customHeight="1">
      <c r="A14" s="49"/>
      <c r="B14" s="33" t="s">
        <v>156</v>
      </c>
      <c r="C14" s="34">
        <v>1479085.93</v>
      </c>
    </row>
    <row r="15" spans="1:3" ht="42" customHeight="1">
      <c r="A15" s="49"/>
      <c r="B15" s="35" t="s">
        <v>72</v>
      </c>
      <c r="C15" s="34">
        <v>0</v>
      </c>
    </row>
    <row r="16" spans="1:3" ht="26.25" customHeight="1">
      <c r="A16" s="49"/>
      <c r="B16" s="33" t="s">
        <v>58</v>
      </c>
      <c r="C16" s="34">
        <v>1127642.12</v>
      </c>
    </row>
    <row r="17" spans="1:3" ht="30" customHeight="1">
      <c r="A17" s="49"/>
      <c r="B17" s="31" t="s">
        <v>1</v>
      </c>
      <c r="C17" s="37">
        <f>C18+C19+C20+C21+C22+C23+C24</f>
        <v>484343.88999999996</v>
      </c>
    </row>
    <row r="18" spans="1:3" ht="63.75" customHeight="1">
      <c r="A18" s="49"/>
      <c r="B18" s="33" t="s">
        <v>149</v>
      </c>
      <c r="C18" s="34">
        <v>463880.23</v>
      </c>
    </row>
    <row r="19" spans="1:3" ht="81.75" customHeight="1">
      <c r="A19" s="49"/>
      <c r="B19" s="33" t="s">
        <v>150</v>
      </c>
      <c r="C19" s="34">
        <v>0</v>
      </c>
    </row>
    <row r="20" spans="1:3" ht="47.25" customHeight="1">
      <c r="A20" s="49"/>
      <c r="B20" s="33" t="s">
        <v>151</v>
      </c>
      <c r="C20" s="34">
        <v>0</v>
      </c>
    </row>
    <row r="21" spans="1:3" ht="79.5" customHeight="1">
      <c r="A21" s="49"/>
      <c r="B21" s="33" t="s">
        <v>152</v>
      </c>
      <c r="C21" s="34">
        <v>0</v>
      </c>
    </row>
    <row r="22" spans="1:3" ht="55.5" customHeight="1">
      <c r="A22" s="49"/>
      <c r="B22" s="33" t="s">
        <v>154</v>
      </c>
      <c r="C22" s="34">
        <v>0</v>
      </c>
    </row>
    <row r="23" spans="1:3" ht="51" customHeight="1">
      <c r="A23" s="49"/>
      <c r="B23" s="33" t="s">
        <v>156</v>
      </c>
      <c r="C23" s="34">
        <v>0</v>
      </c>
    </row>
    <row r="24" spans="1:3" ht="33" customHeight="1">
      <c r="A24" s="49"/>
      <c r="B24" s="33" t="s">
        <v>58</v>
      </c>
      <c r="C24" s="34">
        <v>20463.66</v>
      </c>
    </row>
    <row r="25" spans="1:3" ht="36.75" customHeight="1">
      <c r="A25" s="49"/>
      <c r="B25" s="31" t="s">
        <v>16</v>
      </c>
      <c r="C25" s="37">
        <f>C26+C27+C28+C29+C30+C31+C32+C33</f>
        <v>59435.79</v>
      </c>
    </row>
    <row r="26" spans="1:3" ht="60.75" customHeight="1">
      <c r="A26" s="49"/>
      <c r="B26" s="33" t="s">
        <v>149</v>
      </c>
      <c r="C26" s="34">
        <v>0</v>
      </c>
    </row>
    <row r="27" spans="1:3" ht="62.25" customHeight="1">
      <c r="A27" s="49"/>
      <c r="B27" s="33" t="s">
        <v>150</v>
      </c>
      <c r="C27" s="34">
        <v>0</v>
      </c>
    </row>
    <row r="28" spans="1:3" ht="58.5" customHeight="1">
      <c r="A28" s="49"/>
      <c r="B28" s="33" t="s">
        <v>151</v>
      </c>
      <c r="C28" s="34">
        <v>0</v>
      </c>
    </row>
    <row r="29" spans="1:3" ht="58.5" customHeight="1">
      <c r="A29" s="49"/>
      <c r="B29" s="33" t="s">
        <v>152</v>
      </c>
      <c r="C29" s="34">
        <v>0</v>
      </c>
    </row>
    <row r="30" spans="1:3" ht="67.5" customHeight="1">
      <c r="A30" s="49"/>
      <c r="B30" s="33" t="s">
        <v>153</v>
      </c>
      <c r="C30" s="34">
        <v>0</v>
      </c>
    </row>
    <row r="31" spans="1:3" ht="57" customHeight="1">
      <c r="A31" s="49"/>
      <c r="B31" s="33" t="s">
        <v>154</v>
      </c>
      <c r="C31" s="34">
        <v>0</v>
      </c>
    </row>
    <row r="32" spans="1:3" ht="51.75" customHeight="1">
      <c r="A32" s="49"/>
      <c r="B32" s="33" t="s">
        <v>156</v>
      </c>
      <c r="C32" s="34">
        <v>0</v>
      </c>
    </row>
    <row r="33" spans="1:3" ht="30.75" customHeight="1">
      <c r="A33" s="49"/>
      <c r="B33" s="33" t="s">
        <v>58</v>
      </c>
      <c r="C33" s="34">
        <v>59435.79</v>
      </c>
    </row>
    <row r="34" spans="1:3" ht="36" customHeight="1">
      <c r="A34" s="49"/>
      <c r="B34" s="31" t="s">
        <v>11</v>
      </c>
      <c r="C34" s="37">
        <f>C35+C36+C37</f>
        <v>0</v>
      </c>
    </row>
    <row r="35" spans="1:3" ht="55.5" customHeight="1">
      <c r="A35" s="49"/>
      <c r="B35" s="33" t="s">
        <v>151</v>
      </c>
      <c r="C35" s="34">
        <v>0</v>
      </c>
    </row>
    <row r="36" spans="1:3" ht="54" customHeight="1">
      <c r="A36" s="49"/>
      <c r="B36" s="33" t="s">
        <v>157</v>
      </c>
      <c r="C36" s="34">
        <v>0</v>
      </c>
    </row>
    <row r="37" spans="1:3" ht="51.75" customHeight="1">
      <c r="A37" s="49"/>
      <c r="B37" s="35" t="s">
        <v>58</v>
      </c>
      <c r="C37" s="34">
        <v>0</v>
      </c>
    </row>
    <row r="38" spans="1:3" ht="45.75" customHeight="1">
      <c r="A38" s="50"/>
      <c r="B38" s="31" t="s">
        <v>7</v>
      </c>
      <c r="C38" s="37">
        <f>C34+C25+C17+C6</f>
        <v>7222405.989999999</v>
      </c>
    </row>
    <row r="39" spans="1:3" ht="52.5" customHeight="1">
      <c r="A39" s="48" t="s">
        <v>158</v>
      </c>
      <c r="B39" s="31" t="s">
        <v>12</v>
      </c>
      <c r="C39" s="37">
        <f>C40+C41+C42</f>
        <v>83141.39</v>
      </c>
    </row>
    <row r="40" spans="1:3" ht="28.5" customHeight="1">
      <c r="A40" s="49"/>
      <c r="B40" s="36" t="s">
        <v>2</v>
      </c>
      <c r="C40" s="34">
        <v>1131.67</v>
      </c>
    </row>
    <row r="41" spans="1:3" ht="33.75" customHeight="1">
      <c r="A41" s="49"/>
      <c r="B41" s="36" t="s">
        <v>13</v>
      </c>
      <c r="C41" s="34">
        <v>0</v>
      </c>
    </row>
    <row r="42" spans="1:3" ht="33.75" customHeight="1">
      <c r="A42" s="49"/>
      <c r="B42" s="36" t="s">
        <v>14</v>
      </c>
      <c r="C42" s="34">
        <v>82009.72</v>
      </c>
    </row>
    <row r="43" spans="1:3" ht="37.5" customHeight="1">
      <c r="A43" s="49"/>
      <c r="B43" s="31" t="s">
        <v>17</v>
      </c>
      <c r="C43" s="37">
        <f>C44+C45</f>
        <v>19646.49</v>
      </c>
    </row>
    <row r="44" spans="1:3" ht="28.5" customHeight="1">
      <c r="A44" s="49"/>
      <c r="B44" s="36" t="s">
        <v>2</v>
      </c>
      <c r="C44" s="34">
        <v>19646.49</v>
      </c>
    </row>
    <row r="45" spans="1:3" ht="32.25" customHeight="1">
      <c r="A45" s="49"/>
      <c r="B45" s="36" t="s">
        <v>13</v>
      </c>
      <c r="C45" s="34">
        <v>0</v>
      </c>
    </row>
    <row r="46" spans="1:3" ht="40.5" customHeight="1">
      <c r="A46" s="49"/>
      <c r="B46" s="31" t="s">
        <v>19</v>
      </c>
      <c r="C46" s="37">
        <f>C47</f>
        <v>0</v>
      </c>
    </row>
    <row r="47" spans="1:3" ht="42.75" customHeight="1">
      <c r="A47" s="49"/>
      <c r="B47" s="36" t="s">
        <v>14</v>
      </c>
      <c r="C47" s="34">
        <v>0</v>
      </c>
    </row>
    <row r="48" spans="1:3" ht="40.5" customHeight="1">
      <c r="A48" s="49"/>
      <c r="B48" s="31" t="s">
        <v>41</v>
      </c>
      <c r="C48" s="37">
        <f>C49+C50+C51</f>
        <v>0</v>
      </c>
    </row>
    <row r="49" spans="1:3" ht="42.75" customHeight="1">
      <c r="A49" s="49"/>
      <c r="B49" s="36" t="s">
        <v>2</v>
      </c>
      <c r="C49" s="34">
        <v>0</v>
      </c>
    </row>
    <row r="50" spans="1:3" ht="42.75" customHeight="1">
      <c r="A50" s="49"/>
      <c r="B50" s="36" t="s">
        <v>13</v>
      </c>
      <c r="C50" s="34">
        <v>0</v>
      </c>
    </row>
    <row r="51" spans="1:3" ht="42.75" customHeight="1">
      <c r="A51" s="49"/>
      <c r="B51" s="36" t="s">
        <v>14</v>
      </c>
      <c r="C51" s="34">
        <v>0</v>
      </c>
    </row>
    <row r="52" spans="1:3" ht="28.5" customHeight="1">
      <c r="A52" s="50"/>
      <c r="B52" s="31" t="s">
        <v>7</v>
      </c>
      <c r="C52" s="37">
        <f>C43+C39+C46+C48</f>
        <v>102787.88</v>
      </c>
    </row>
    <row r="53" spans="1:3" ht="28.5" customHeight="1">
      <c r="A53" s="48" t="s">
        <v>159</v>
      </c>
      <c r="B53" s="36" t="s">
        <v>15</v>
      </c>
      <c r="C53" s="34">
        <v>3644043.75</v>
      </c>
    </row>
    <row r="54" spans="1:3" ht="28.5" customHeight="1">
      <c r="A54" s="49"/>
      <c r="B54" s="36" t="s">
        <v>16</v>
      </c>
      <c r="C54" s="34">
        <v>3726517.94</v>
      </c>
    </row>
    <row r="55" spans="1:3" ht="28.5" customHeight="1">
      <c r="A55" s="49"/>
      <c r="B55" s="36" t="s">
        <v>17</v>
      </c>
      <c r="C55" s="34">
        <v>1558823.96</v>
      </c>
    </row>
    <row r="56" spans="1:3" ht="28.5" customHeight="1">
      <c r="A56" s="49"/>
      <c r="B56" s="36" t="s">
        <v>10</v>
      </c>
      <c r="C56" s="34">
        <v>1360639.54</v>
      </c>
    </row>
    <row r="57" spans="1:3" ht="28.5" customHeight="1">
      <c r="A57" s="49"/>
      <c r="B57" s="36" t="s">
        <v>18</v>
      </c>
      <c r="C57" s="34">
        <v>277329.03</v>
      </c>
    </row>
    <row r="58" spans="1:3" ht="32.25" customHeight="1">
      <c r="A58" s="49"/>
      <c r="B58" s="36" t="s">
        <v>48</v>
      </c>
      <c r="C58" s="34">
        <v>0</v>
      </c>
    </row>
    <row r="59" spans="1:3" ht="46.5" customHeight="1">
      <c r="A59" s="50"/>
      <c r="B59" s="31" t="s">
        <v>7</v>
      </c>
      <c r="C59" s="39">
        <f>C58+C57+C56+C55+C54+C53</f>
        <v>10567354.22</v>
      </c>
    </row>
    <row r="60" spans="1:3" ht="32.25" customHeight="1">
      <c r="A60" s="48" t="s">
        <v>160</v>
      </c>
      <c r="B60" s="36" t="s">
        <v>19</v>
      </c>
      <c r="C60" s="34">
        <v>10286759.49</v>
      </c>
    </row>
    <row r="61" spans="1:3" ht="28.5" customHeight="1">
      <c r="A61" s="49"/>
      <c r="B61" s="36" t="s">
        <v>16</v>
      </c>
      <c r="C61" s="34">
        <v>1616248.47</v>
      </c>
    </row>
    <row r="62" spans="1:3" ht="28.5" customHeight="1">
      <c r="A62" s="49"/>
      <c r="B62" s="36" t="s">
        <v>20</v>
      </c>
      <c r="C62" s="34">
        <v>109558.78</v>
      </c>
    </row>
    <row r="63" spans="1:3" ht="28.5" customHeight="1">
      <c r="A63" s="49"/>
      <c r="B63" s="36" t="s">
        <v>15</v>
      </c>
      <c r="C63" s="38">
        <v>2036821.02</v>
      </c>
    </row>
    <row r="64" spans="1:3" ht="28.5" customHeight="1">
      <c r="A64" s="49"/>
      <c r="B64" s="36" t="s">
        <v>21</v>
      </c>
      <c r="C64" s="34">
        <v>243162.01</v>
      </c>
    </row>
    <row r="65" spans="1:3" ht="28.5" customHeight="1">
      <c r="A65" s="49"/>
      <c r="B65" s="36" t="s">
        <v>11</v>
      </c>
      <c r="C65" s="34">
        <v>2856978.97</v>
      </c>
    </row>
    <row r="66" spans="1:3" ht="28.5" customHeight="1">
      <c r="A66" s="49"/>
      <c r="B66" s="36" t="s">
        <v>34</v>
      </c>
      <c r="C66" s="34">
        <v>95029.32</v>
      </c>
    </row>
    <row r="67" spans="1:3" ht="28.5" customHeight="1">
      <c r="A67" s="49"/>
      <c r="B67" s="36" t="s">
        <v>23</v>
      </c>
      <c r="C67" s="34">
        <v>159708.17</v>
      </c>
    </row>
    <row r="68" spans="1:3" ht="28.5" customHeight="1">
      <c r="A68" s="49"/>
      <c r="B68" s="36" t="s">
        <v>10</v>
      </c>
      <c r="C68" s="34">
        <v>7791052.4</v>
      </c>
    </row>
    <row r="69" spans="1:3" ht="28.5" customHeight="1">
      <c r="A69" s="49"/>
      <c r="B69" s="36" t="s">
        <v>24</v>
      </c>
      <c r="C69" s="34">
        <v>1985</v>
      </c>
    </row>
    <row r="70" spans="1:3" ht="28.5" customHeight="1">
      <c r="A70" s="49"/>
      <c r="B70" s="36" t="s">
        <v>25</v>
      </c>
      <c r="C70" s="34">
        <v>460157</v>
      </c>
    </row>
    <row r="71" spans="1:3" ht="28.5" customHeight="1">
      <c r="A71" s="49"/>
      <c r="B71" s="36" t="s">
        <v>26</v>
      </c>
      <c r="C71" s="34">
        <v>424843.35</v>
      </c>
    </row>
    <row r="72" spans="1:3" ht="28.5" customHeight="1">
      <c r="A72" s="49"/>
      <c r="B72" s="36" t="s">
        <v>17</v>
      </c>
      <c r="C72" s="34">
        <v>363533.69</v>
      </c>
    </row>
    <row r="73" spans="1:3" ht="28.5" customHeight="1">
      <c r="A73" s="49"/>
      <c r="B73" s="36" t="s">
        <v>27</v>
      </c>
      <c r="C73" s="34">
        <v>178666.99</v>
      </c>
    </row>
    <row r="74" spans="1:3" ht="28.5" customHeight="1">
      <c r="A74" s="49"/>
      <c r="B74" s="36" t="s">
        <v>28</v>
      </c>
      <c r="C74" s="34">
        <v>1861806.56</v>
      </c>
    </row>
    <row r="75" spans="1:3" ht="21.75" customHeight="1">
      <c r="A75" s="49"/>
      <c r="B75" s="36" t="s">
        <v>29</v>
      </c>
      <c r="C75" s="34">
        <v>39208.52</v>
      </c>
    </row>
    <row r="76" spans="1:3" ht="43.5" customHeight="1">
      <c r="A76" s="49"/>
      <c r="B76" s="36" t="s">
        <v>30</v>
      </c>
      <c r="C76" s="34">
        <v>0</v>
      </c>
    </row>
    <row r="77" spans="1:3" ht="33.75" customHeight="1">
      <c r="A77" s="49"/>
      <c r="B77" s="36" t="s">
        <v>31</v>
      </c>
      <c r="C77" s="34">
        <v>204385.68</v>
      </c>
    </row>
    <row r="78" spans="1:3" ht="27.75" customHeight="1">
      <c r="A78" s="49"/>
      <c r="B78" s="36" t="s">
        <v>41</v>
      </c>
      <c r="C78" s="34">
        <v>943400.51</v>
      </c>
    </row>
    <row r="79" spans="1:3" ht="30" customHeight="1">
      <c r="A79" s="49"/>
      <c r="B79" s="36" t="s">
        <v>43</v>
      </c>
      <c r="C79" s="34">
        <v>984113</v>
      </c>
    </row>
    <row r="80" spans="1:3" ht="30" customHeight="1">
      <c r="A80" s="49"/>
      <c r="B80" s="36" t="s">
        <v>59</v>
      </c>
      <c r="C80" s="34">
        <v>32704.38</v>
      </c>
    </row>
    <row r="81" spans="1:3" ht="30" customHeight="1">
      <c r="A81" s="49"/>
      <c r="B81" s="36" t="s">
        <v>50</v>
      </c>
      <c r="C81" s="34">
        <v>315528.84</v>
      </c>
    </row>
    <row r="82" spans="1:3" ht="30" customHeight="1">
      <c r="A82" s="49"/>
      <c r="B82" s="36" t="s">
        <v>45</v>
      </c>
      <c r="C82" s="34">
        <v>50505.42</v>
      </c>
    </row>
    <row r="83" spans="1:3" ht="30" customHeight="1">
      <c r="A83" s="49"/>
      <c r="B83" s="36" t="s">
        <v>52</v>
      </c>
      <c r="C83" s="34">
        <v>0</v>
      </c>
    </row>
    <row r="84" spans="1:3" ht="30" customHeight="1">
      <c r="A84" s="49"/>
      <c r="B84" s="36" t="s">
        <v>53</v>
      </c>
      <c r="C84" s="34">
        <v>103879.76</v>
      </c>
    </row>
    <row r="85" spans="1:3" ht="30" customHeight="1">
      <c r="A85" s="49"/>
      <c r="B85" s="36" t="s">
        <v>54</v>
      </c>
      <c r="C85" s="34">
        <v>93757.41</v>
      </c>
    </row>
    <row r="86" spans="1:3" ht="32.25" customHeight="1">
      <c r="A86" s="49"/>
      <c r="B86" s="36" t="s">
        <v>57</v>
      </c>
      <c r="C86" s="34">
        <v>141973.21</v>
      </c>
    </row>
    <row r="87" spans="1:3" ht="28.5" customHeight="1">
      <c r="A87" s="49"/>
      <c r="B87" s="36" t="s">
        <v>62</v>
      </c>
      <c r="C87" s="34">
        <v>679630</v>
      </c>
    </row>
    <row r="88" spans="1:3" ht="28.5" customHeight="1">
      <c r="A88" s="49"/>
      <c r="B88" s="36" t="s">
        <v>63</v>
      </c>
      <c r="C88" s="34">
        <v>390178.8</v>
      </c>
    </row>
    <row r="89" spans="1:3" ht="28.5" customHeight="1">
      <c r="A89" s="49"/>
      <c r="B89" s="36" t="s">
        <v>65</v>
      </c>
      <c r="C89" s="34">
        <v>482111.66</v>
      </c>
    </row>
    <row r="90" spans="1:3" ht="28.5" customHeight="1">
      <c r="A90" s="49"/>
      <c r="B90" s="36" t="s">
        <v>66</v>
      </c>
      <c r="C90" s="34">
        <v>110279.07</v>
      </c>
    </row>
    <row r="91" spans="1:3" ht="32.25" customHeight="1">
      <c r="A91" s="49"/>
      <c r="B91" s="36" t="s">
        <v>67</v>
      </c>
      <c r="C91" s="34">
        <v>290.83</v>
      </c>
    </row>
    <row r="92" spans="1:3" ht="32.25" customHeight="1">
      <c r="A92" s="49"/>
      <c r="B92" s="36" t="s">
        <v>73</v>
      </c>
      <c r="C92" s="34">
        <v>122891.65</v>
      </c>
    </row>
    <row r="93" spans="1:3" ht="33" customHeight="1">
      <c r="A93" s="50"/>
      <c r="B93" s="31" t="s">
        <v>7</v>
      </c>
      <c r="C93" s="39">
        <f>C60+C61+C62+C63+C64+C65+C66+C67+C68+C69+C70+C71+C72+C73+C74+C75+C76+C77+C78+C79+C80+C81+C82+C83+C84+C85+C86+C87+C88+C89+C90+C91+C92</f>
        <v>33181149.960000005</v>
      </c>
    </row>
    <row r="94" spans="1:3" ht="43.5" customHeight="1">
      <c r="A94" s="51" t="s">
        <v>68</v>
      </c>
      <c r="B94" s="31" t="s">
        <v>10</v>
      </c>
      <c r="C94" s="39">
        <f>C95</f>
        <v>-1488857.4</v>
      </c>
    </row>
    <row r="95" spans="1:3" ht="33" customHeight="1">
      <c r="A95" s="52"/>
      <c r="B95" s="36" t="s">
        <v>69</v>
      </c>
      <c r="C95" s="37">
        <v>-1488857.4</v>
      </c>
    </row>
    <row r="96" spans="1:3" ht="33" customHeight="1">
      <c r="A96" s="53"/>
      <c r="B96" s="31" t="s">
        <v>7</v>
      </c>
      <c r="C96" s="37">
        <f>C94</f>
        <v>-1488857.4</v>
      </c>
    </row>
    <row r="97" spans="1:3" ht="28.5" customHeight="1">
      <c r="A97" s="48" t="s">
        <v>161</v>
      </c>
      <c r="B97" s="36" t="s">
        <v>32</v>
      </c>
      <c r="C97" s="34">
        <v>26882.1</v>
      </c>
    </row>
    <row r="98" spans="1:3" ht="28.5" customHeight="1">
      <c r="A98" s="49"/>
      <c r="B98" s="36" t="s">
        <v>15</v>
      </c>
      <c r="C98" s="34">
        <v>0</v>
      </c>
    </row>
    <row r="99" spans="1:3" ht="31.5" customHeight="1">
      <c r="A99" s="49"/>
      <c r="B99" s="36" t="s">
        <v>33</v>
      </c>
      <c r="C99" s="34">
        <v>6841.8</v>
      </c>
    </row>
    <row r="100" spans="1:3" ht="28.5" customHeight="1">
      <c r="A100" s="49"/>
      <c r="B100" s="36" t="s">
        <v>34</v>
      </c>
      <c r="C100" s="34">
        <v>0</v>
      </c>
    </row>
    <row r="101" spans="1:3" ht="28.5" customHeight="1">
      <c r="A101" s="49"/>
      <c r="B101" s="36" t="s">
        <v>17</v>
      </c>
      <c r="C101" s="34">
        <v>0</v>
      </c>
    </row>
    <row r="102" spans="1:3" ht="28.5" customHeight="1">
      <c r="A102" s="49"/>
      <c r="B102" s="36" t="s">
        <v>29</v>
      </c>
      <c r="C102" s="34">
        <v>0</v>
      </c>
    </row>
    <row r="103" spans="1:3" ht="28.5" customHeight="1">
      <c r="A103" s="50"/>
      <c r="B103" s="31" t="s">
        <v>7</v>
      </c>
      <c r="C103" s="39">
        <f>C102+C101+C100+C99+C98+C97</f>
        <v>33723.9</v>
      </c>
    </row>
    <row r="104" spans="1:3" ht="33" customHeight="1">
      <c r="A104" s="48" t="s">
        <v>162</v>
      </c>
      <c r="B104" s="31" t="s">
        <v>10</v>
      </c>
      <c r="C104" s="40">
        <v>1469712.4</v>
      </c>
    </row>
    <row r="105" spans="1:3" ht="33" customHeight="1">
      <c r="A105" s="49"/>
      <c r="B105" s="31" t="s">
        <v>21</v>
      </c>
      <c r="C105" s="40">
        <v>0</v>
      </c>
    </row>
    <row r="106" spans="1:3" s="41" customFormat="1" ht="36" customHeight="1">
      <c r="A106" s="50"/>
      <c r="B106" s="31" t="s">
        <v>7</v>
      </c>
      <c r="C106" s="54">
        <f>C104+C105</f>
        <v>1469712.4</v>
      </c>
    </row>
    <row r="107" spans="1:3" ht="32.25" customHeight="1">
      <c r="A107" s="48" t="s">
        <v>163</v>
      </c>
      <c r="B107" s="31" t="s">
        <v>16</v>
      </c>
      <c r="C107" s="37">
        <f>C108+C109+C110+C111+C112+C113+C114</f>
        <v>1092945.4300000002</v>
      </c>
    </row>
    <row r="108" spans="1:3" ht="46.5" customHeight="1">
      <c r="A108" s="49"/>
      <c r="B108" s="36" t="s">
        <v>35</v>
      </c>
      <c r="C108" s="34">
        <v>579226.26</v>
      </c>
    </row>
    <row r="109" spans="1:3" ht="49.5" customHeight="1">
      <c r="A109" s="49"/>
      <c r="B109" s="36" t="s">
        <v>4</v>
      </c>
      <c r="C109" s="34">
        <v>113353.57</v>
      </c>
    </row>
    <row r="110" spans="1:3" ht="42.75" customHeight="1">
      <c r="A110" s="49"/>
      <c r="B110" s="36" t="s">
        <v>42</v>
      </c>
      <c r="C110" s="34">
        <v>2137.24</v>
      </c>
    </row>
    <row r="111" spans="1:3" ht="49.5" customHeight="1">
      <c r="A111" s="49"/>
      <c r="B111" s="36" t="s">
        <v>44</v>
      </c>
      <c r="C111" s="34">
        <v>29552.71</v>
      </c>
    </row>
    <row r="112" spans="1:3" ht="48" customHeight="1">
      <c r="A112" s="49"/>
      <c r="B112" s="36" t="s">
        <v>47</v>
      </c>
      <c r="C112" s="34">
        <v>55231.66</v>
      </c>
    </row>
    <row r="113" spans="1:3" ht="43.5" customHeight="1">
      <c r="A113" s="49"/>
      <c r="B113" s="36" t="s">
        <v>64</v>
      </c>
      <c r="C113" s="34">
        <v>0</v>
      </c>
    </row>
    <row r="114" spans="1:3" ht="49.5" customHeight="1">
      <c r="A114" s="49"/>
      <c r="B114" s="36" t="s">
        <v>164</v>
      </c>
      <c r="C114" s="34">
        <v>313443.99</v>
      </c>
    </row>
    <row r="115" spans="1:3" ht="38.25" customHeight="1">
      <c r="A115" s="49"/>
      <c r="B115" s="31" t="s">
        <v>10</v>
      </c>
      <c r="C115" s="37">
        <f>C116+C117+C118+C119+C120+C121+C122+C123+C124+C125+C126</f>
        <v>9354703.88</v>
      </c>
    </row>
    <row r="116" spans="1:3" ht="48.75" customHeight="1">
      <c r="A116" s="49"/>
      <c r="B116" s="36" t="s">
        <v>35</v>
      </c>
      <c r="C116" s="34">
        <v>956475</v>
      </c>
    </row>
    <row r="117" spans="1:3" ht="43.5" customHeight="1">
      <c r="A117" s="49"/>
      <c r="B117" s="36" t="s">
        <v>4</v>
      </c>
      <c r="C117" s="34">
        <v>562113</v>
      </c>
    </row>
    <row r="118" spans="1:3" ht="49.5" customHeight="1">
      <c r="A118" s="49"/>
      <c r="B118" s="36" t="s">
        <v>37</v>
      </c>
      <c r="C118" s="34">
        <v>367507.98</v>
      </c>
    </row>
    <row r="119" spans="1:3" ht="48" customHeight="1">
      <c r="A119" s="49"/>
      <c r="B119" s="36" t="s">
        <v>70</v>
      </c>
      <c r="C119" s="34">
        <v>1530985.97</v>
      </c>
    </row>
    <row r="120" spans="1:3" ht="48" customHeight="1">
      <c r="A120" s="49"/>
      <c r="B120" s="36" t="s">
        <v>47</v>
      </c>
      <c r="C120" s="34">
        <v>23767.68</v>
      </c>
    </row>
    <row r="121" spans="1:3" ht="48" customHeight="1">
      <c r="A121" s="49"/>
      <c r="B121" s="36" t="s">
        <v>49</v>
      </c>
      <c r="C121" s="34">
        <v>379884.4</v>
      </c>
    </row>
    <row r="122" spans="1:3" ht="51" customHeight="1">
      <c r="A122" s="49"/>
      <c r="B122" s="36" t="s">
        <v>71</v>
      </c>
      <c r="C122" s="34">
        <v>3160907.57</v>
      </c>
    </row>
    <row r="123" spans="1:3" ht="43.5" customHeight="1">
      <c r="A123" s="49"/>
      <c r="B123" s="36" t="s">
        <v>64</v>
      </c>
      <c r="C123" s="34">
        <v>0</v>
      </c>
    </row>
    <row r="124" spans="1:3" ht="49.5" customHeight="1">
      <c r="A124" s="49"/>
      <c r="B124" s="36" t="s">
        <v>164</v>
      </c>
      <c r="C124" s="34">
        <v>860430.74</v>
      </c>
    </row>
    <row r="125" spans="1:3" ht="49.5" customHeight="1">
      <c r="A125" s="49"/>
      <c r="B125" s="36" t="s">
        <v>165</v>
      </c>
      <c r="C125" s="34">
        <v>1456113.56</v>
      </c>
    </row>
    <row r="126" spans="1:3" ht="51" customHeight="1">
      <c r="A126" s="49"/>
      <c r="B126" s="36" t="s">
        <v>8</v>
      </c>
      <c r="C126" s="34">
        <v>56517.98</v>
      </c>
    </row>
    <row r="127" spans="1:3" ht="28.5" customHeight="1">
      <c r="A127" s="49"/>
      <c r="B127" s="31" t="s">
        <v>15</v>
      </c>
      <c r="C127" s="37">
        <f>C128+C129+C130+C131+C132+C133+C134+C135</f>
        <v>2296877.58</v>
      </c>
    </row>
    <row r="128" spans="1:3" ht="45.75" customHeight="1">
      <c r="A128" s="49"/>
      <c r="B128" s="36" t="s">
        <v>35</v>
      </c>
      <c r="C128" s="34">
        <v>348769.65</v>
      </c>
    </row>
    <row r="129" spans="1:3" ht="46.5" customHeight="1">
      <c r="A129" s="49"/>
      <c r="B129" s="36" t="s">
        <v>4</v>
      </c>
      <c r="C129" s="38">
        <v>0</v>
      </c>
    </row>
    <row r="130" spans="1:3" ht="30" customHeight="1">
      <c r="A130" s="49"/>
      <c r="B130" s="36" t="s">
        <v>37</v>
      </c>
      <c r="C130" s="34">
        <v>1295795.32</v>
      </c>
    </row>
    <row r="131" spans="1:3" ht="40.5" customHeight="1">
      <c r="A131" s="49"/>
      <c r="B131" s="36" t="s">
        <v>70</v>
      </c>
      <c r="C131" s="34">
        <v>580712.69</v>
      </c>
    </row>
    <row r="132" spans="1:3" ht="62.25" customHeight="1">
      <c r="A132" s="49"/>
      <c r="B132" s="36" t="s">
        <v>47</v>
      </c>
      <c r="C132" s="34">
        <v>0</v>
      </c>
    </row>
    <row r="133" spans="1:3" ht="62.25" customHeight="1">
      <c r="A133" s="49"/>
      <c r="B133" s="36" t="s">
        <v>49</v>
      </c>
      <c r="C133" s="34">
        <v>71599.92</v>
      </c>
    </row>
    <row r="134" spans="1:3" ht="49.5" customHeight="1">
      <c r="A134" s="49"/>
      <c r="B134" s="36" t="s">
        <v>164</v>
      </c>
      <c r="C134" s="34">
        <v>0</v>
      </c>
    </row>
    <row r="135" spans="1:3" ht="49.5" customHeight="1">
      <c r="A135" s="49"/>
      <c r="B135" s="36" t="s">
        <v>165</v>
      </c>
      <c r="C135" s="34">
        <v>0</v>
      </c>
    </row>
    <row r="136" spans="1:3" ht="28.5" customHeight="1">
      <c r="A136" s="49"/>
      <c r="B136" s="31" t="s">
        <v>17</v>
      </c>
      <c r="C136" s="37">
        <f>C137+C138+C139</f>
        <v>133885.24</v>
      </c>
    </row>
    <row r="137" spans="1:3" ht="48.75" customHeight="1">
      <c r="A137" s="49"/>
      <c r="B137" s="36" t="s">
        <v>35</v>
      </c>
      <c r="C137" s="34">
        <v>85175.2</v>
      </c>
    </row>
    <row r="138" spans="1:3" ht="43.5" customHeight="1">
      <c r="A138" s="49"/>
      <c r="B138" s="36" t="s">
        <v>4</v>
      </c>
      <c r="C138" s="34">
        <v>48710.04</v>
      </c>
    </row>
    <row r="139" spans="1:3" ht="51" customHeight="1">
      <c r="A139" s="49"/>
      <c r="B139" s="36" t="s">
        <v>6</v>
      </c>
      <c r="C139" s="34">
        <v>0</v>
      </c>
    </row>
    <row r="140" spans="1:3" ht="35.25" customHeight="1">
      <c r="A140" s="49"/>
      <c r="B140" s="31" t="s">
        <v>18</v>
      </c>
      <c r="C140" s="37">
        <f>C141+C142+C143+C144+C145</f>
        <v>2699725.51</v>
      </c>
    </row>
    <row r="141" spans="1:3" ht="51.75" customHeight="1">
      <c r="A141" s="49"/>
      <c r="B141" s="36" t="s">
        <v>35</v>
      </c>
      <c r="C141" s="34">
        <v>157677.31</v>
      </c>
    </row>
    <row r="142" spans="1:3" ht="43.5" customHeight="1">
      <c r="A142" s="49"/>
      <c r="B142" s="36" t="s">
        <v>4</v>
      </c>
      <c r="C142" s="34">
        <v>43954.29</v>
      </c>
    </row>
    <row r="143" spans="1:3" ht="43.5" customHeight="1">
      <c r="A143" s="49"/>
      <c r="B143" s="36" t="s">
        <v>49</v>
      </c>
      <c r="C143" s="34">
        <v>270585.31</v>
      </c>
    </row>
    <row r="144" spans="1:3" ht="43.5" customHeight="1">
      <c r="A144" s="49"/>
      <c r="B144" s="36" t="s">
        <v>71</v>
      </c>
      <c r="C144" s="34">
        <v>1409214.91</v>
      </c>
    </row>
    <row r="145" spans="1:3" ht="43.5" customHeight="1">
      <c r="A145" s="49"/>
      <c r="B145" s="36" t="s">
        <v>61</v>
      </c>
      <c r="C145" s="37">
        <v>818293.6900000001</v>
      </c>
    </row>
    <row r="146" spans="1:3" ht="34.5" customHeight="1">
      <c r="A146" s="49"/>
      <c r="B146" s="31" t="s">
        <v>36</v>
      </c>
      <c r="C146" s="37">
        <f>C147+C148</f>
        <v>148022.07</v>
      </c>
    </row>
    <row r="147" spans="1:3" ht="48.75" customHeight="1">
      <c r="A147" s="49"/>
      <c r="B147" s="36" t="s">
        <v>35</v>
      </c>
      <c r="C147" s="34">
        <v>140162.01</v>
      </c>
    </row>
    <row r="148" spans="1:3" ht="48" customHeight="1">
      <c r="A148" s="49"/>
      <c r="B148" s="36" t="s">
        <v>4</v>
      </c>
      <c r="C148" s="37">
        <v>7860.06</v>
      </c>
    </row>
    <row r="149" spans="1:3" ht="43.5" customHeight="1">
      <c r="A149" s="49"/>
      <c r="B149" s="31" t="s">
        <v>22</v>
      </c>
      <c r="C149" s="39">
        <f>C150+C151</f>
        <v>2411.84</v>
      </c>
    </row>
    <row r="150" spans="1:3" ht="43.5" customHeight="1">
      <c r="A150" s="49"/>
      <c r="B150" s="36" t="s">
        <v>5</v>
      </c>
      <c r="C150" s="34">
        <v>2411.84</v>
      </c>
    </row>
    <row r="151" spans="1:3" ht="43.5" customHeight="1">
      <c r="A151" s="49"/>
      <c r="B151" s="36" t="s">
        <v>55</v>
      </c>
      <c r="C151" s="34">
        <v>0</v>
      </c>
    </row>
    <row r="152" spans="1:3" ht="43.5" customHeight="1">
      <c r="A152" s="49"/>
      <c r="B152" s="31" t="s">
        <v>34</v>
      </c>
      <c r="C152" s="39">
        <f>C153+C154+C155+C156</f>
        <v>27734.82</v>
      </c>
    </row>
    <row r="153" spans="1:3" ht="43.5" customHeight="1">
      <c r="A153" s="49"/>
      <c r="B153" s="36" t="s">
        <v>5</v>
      </c>
      <c r="C153" s="34">
        <v>0</v>
      </c>
    </row>
    <row r="154" spans="1:3" ht="43.5" customHeight="1">
      <c r="A154" s="49"/>
      <c r="B154" s="36" t="s">
        <v>6</v>
      </c>
      <c r="C154" s="34">
        <v>7562.32</v>
      </c>
    </row>
    <row r="155" spans="1:3" ht="51" customHeight="1">
      <c r="A155" s="49"/>
      <c r="B155" s="36" t="s">
        <v>47</v>
      </c>
      <c r="C155" s="34">
        <v>20172.5</v>
      </c>
    </row>
    <row r="156" spans="1:3" ht="49.5" customHeight="1">
      <c r="A156" s="49"/>
      <c r="B156" s="36" t="s">
        <v>165</v>
      </c>
      <c r="C156" s="34">
        <v>0</v>
      </c>
    </row>
    <row r="157" spans="1:3" ht="43.5" customHeight="1">
      <c r="A157" s="49"/>
      <c r="B157" s="36" t="s">
        <v>81</v>
      </c>
      <c r="C157" s="34">
        <v>66999.88</v>
      </c>
    </row>
    <row r="158" spans="1:3" ht="43.5" customHeight="1">
      <c r="A158" s="49"/>
      <c r="B158" s="31" t="s">
        <v>38</v>
      </c>
      <c r="C158" s="39">
        <f>C159+C160</f>
        <v>2621946.5300000003</v>
      </c>
    </row>
    <row r="159" spans="1:3" ht="43.5" customHeight="1">
      <c r="A159" s="49"/>
      <c r="B159" s="36" t="s">
        <v>6</v>
      </c>
      <c r="C159" s="34">
        <v>2290914.62</v>
      </c>
    </row>
    <row r="160" spans="1:3" ht="51" customHeight="1">
      <c r="A160" s="49"/>
      <c r="B160" s="36" t="s">
        <v>70</v>
      </c>
      <c r="C160" s="34">
        <v>331031.91</v>
      </c>
    </row>
    <row r="161" spans="1:3" ht="43.5" customHeight="1">
      <c r="A161" s="49"/>
      <c r="B161" s="31" t="s">
        <v>30</v>
      </c>
      <c r="C161" s="39">
        <f>C162</f>
        <v>578893.11</v>
      </c>
    </row>
    <row r="162" spans="1:3" ht="43.5" customHeight="1">
      <c r="A162" s="49"/>
      <c r="B162" s="36" t="s">
        <v>6</v>
      </c>
      <c r="C162" s="34">
        <v>578893.11</v>
      </c>
    </row>
    <row r="163" spans="1:3" ht="43.5" customHeight="1">
      <c r="A163" s="49"/>
      <c r="B163" s="31" t="s">
        <v>1</v>
      </c>
      <c r="C163" s="39">
        <f>C164+C165+C166</f>
        <v>174597.25</v>
      </c>
    </row>
    <row r="164" spans="1:3" ht="33" customHeight="1">
      <c r="A164" s="49"/>
      <c r="B164" s="42" t="s">
        <v>8</v>
      </c>
      <c r="C164" s="34">
        <v>51122.05</v>
      </c>
    </row>
    <row r="165" spans="1:3" ht="33" customHeight="1">
      <c r="A165" s="49"/>
      <c r="B165" s="36" t="s">
        <v>46</v>
      </c>
      <c r="C165" s="34">
        <v>123475.2</v>
      </c>
    </row>
    <row r="166" spans="1:3" ht="51" customHeight="1">
      <c r="A166" s="49"/>
      <c r="B166" s="36" t="s">
        <v>47</v>
      </c>
      <c r="C166" s="34">
        <v>0</v>
      </c>
    </row>
    <row r="167" spans="1:3" ht="43.5" customHeight="1">
      <c r="A167" s="49"/>
      <c r="B167" s="31" t="s">
        <v>45</v>
      </c>
      <c r="C167" s="39">
        <f>C168+C169</f>
        <v>34930.14</v>
      </c>
    </row>
    <row r="168" spans="1:3" ht="33" customHeight="1">
      <c r="A168" s="49"/>
      <c r="B168" s="36" t="s">
        <v>44</v>
      </c>
      <c r="C168" s="34">
        <v>34930.14</v>
      </c>
    </row>
    <row r="169" spans="1:3" ht="50.25" customHeight="1">
      <c r="A169" s="49"/>
      <c r="B169" s="36" t="s">
        <v>60</v>
      </c>
      <c r="C169" s="34">
        <v>0</v>
      </c>
    </row>
    <row r="170" spans="1:3" ht="43.5" customHeight="1">
      <c r="A170" s="49"/>
      <c r="B170" s="31" t="s">
        <v>21</v>
      </c>
      <c r="C170" s="39">
        <f>C171</f>
        <v>0</v>
      </c>
    </row>
    <row r="171" spans="1:3" ht="33" customHeight="1">
      <c r="A171" s="49"/>
      <c r="B171" s="36" t="s">
        <v>44</v>
      </c>
      <c r="C171" s="34">
        <v>0</v>
      </c>
    </row>
    <row r="172" spans="1:3" ht="43.5" customHeight="1">
      <c r="A172" s="49"/>
      <c r="B172" s="31" t="s">
        <v>11</v>
      </c>
      <c r="C172" s="39">
        <f>C173+C174+C175</f>
        <v>366719.65</v>
      </c>
    </row>
    <row r="173" spans="1:3" ht="51" customHeight="1">
      <c r="A173" s="49"/>
      <c r="B173" s="36" t="s">
        <v>47</v>
      </c>
      <c r="C173" s="34">
        <v>366719.65</v>
      </c>
    </row>
    <row r="174" spans="1:3" ht="51" customHeight="1">
      <c r="A174" s="49"/>
      <c r="B174" s="36" t="s">
        <v>64</v>
      </c>
      <c r="C174" s="34">
        <v>0</v>
      </c>
    </row>
    <row r="175" spans="1:3" ht="51" customHeight="1">
      <c r="A175" s="49"/>
      <c r="B175" s="36" t="s">
        <v>74</v>
      </c>
      <c r="C175" s="34">
        <v>0</v>
      </c>
    </row>
    <row r="176" spans="1:3" ht="43.5" customHeight="1">
      <c r="A176" s="49"/>
      <c r="B176" s="31" t="s">
        <v>32</v>
      </c>
      <c r="C176" s="39">
        <f>C177</f>
        <v>0</v>
      </c>
    </row>
    <row r="177" spans="1:3" ht="51" customHeight="1">
      <c r="A177" s="49"/>
      <c r="B177" s="36" t="s">
        <v>46</v>
      </c>
      <c r="C177" s="34">
        <v>0</v>
      </c>
    </row>
    <row r="178" spans="1:3" ht="55.5" customHeight="1">
      <c r="A178" s="49"/>
      <c r="B178" s="31" t="s">
        <v>48</v>
      </c>
      <c r="C178" s="39">
        <f>C179+C180+C181+C182+C183</f>
        <v>4973674.59</v>
      </c>
    </row>
    <row r="179" spans="1:3" ht="50.25" customHeight="1">
      <c r="A179" s="49"/>
      <c r="B179" s="36" t="s">
        <v>35</v>
      </c>
      <c r="C179" s="34">
        <v>0</v>
      </c>
    </row>
    <row r="180" spans="1:3" ht="48" customHeight="1">
      <c r="A180" s="49"/>
      <c r="B180" s="36" t="s">
        <v>4</v>
      </c>
      <c r="C180" s="34">
        <v>0</v>
      </c>
    </row>
    <row r="181" spans="1:3" ht="51" customHeight="1">
      <c r="A181" s="49"/>
      <c r="B181" s="36" t="s">
        <v>6</v>
      </c>
      <c r="C181" s="34">
        <v>13217.48</v>
      </c>
    </row>
    <row r="182" spans="1:3" ht="32.25" customHeight="1">
      <c r="A182" s="49"/>
      <c r="B182" s="36" t="s">
        <v>49</v>
      </c>
      <c r="C182" s="34">
        <v>30283.47</v>
      </c>
    </row>
    <row r="183" spans="1:3" ht="51" customHeight="1">
      <c r="A183" s="49"/>
      <c r="B183" s="36" t="s">
        <v>71</v>
      </c>
      <c r="C183" s="34">
        <v>4930173.64</v>
      </c>
    </row>
    <row r="184" spans="1:3" ht="55.5" customHeight="1">
      <c r="A184" s="49"/>
      <c r="B184" s="31" t="s">
        <v>40</v>
      </c>
      <c r="C184" s="39">
        <f>C185</f>
        <v>17266.12</v>
      </c>
    </row>
    <row r="185" spans="1:3" ht="51" customHeight="1">
      <c r="A185" s="49"/>
      <c r="B185" s="36" t="s">
        <v>4</v>
      </c>
      <c r="C185" s="38">
        <v>17266.12</v>
      </c>
    </row>
    <row r="186" spans="1:3" ht="55.5" customHeight="1">
      <c r="A186" s="49"/>
      <c r="B186" s="31" t="s">
        <v>51</v>
      </c>
      <c r="C186" s="39">
        <f>C187+C188+C189</f>
        <v>22316250.88</v>
      </c>
    </row>
    <row r="187" spans="1:3" ht="51" customHeight="1">
      <c r="A187" s="49"/>
      <c r="B187" s="36" t="s">
        <v>71</v>
      </c>
      <c r="C187" s="38">
        <v>22316250.88</v>
      </c>
    </row>
    <row r="188" spans="1:3" ht="51" customHeight="1">
      <c r="A188" s="49"/>
      <c r="B188" s="36" t="s">
        <v>35</v>
      </c>
      <c r="C188" s="34">
        <v>0</v>
      </c>
    </row>
    <row r="189" spans="1:3" ht="51" customHeight="1">
      <c r="A189" s="49"/>
      <c r="B189" s="36" t="s">
        <v>4</v>
      </c>
      <c r="C189" s="34">
        <v>0</v>
      </c>
    </row>
    <row r="190" spans="1:3" ht="55.5" customHeight="1">
      <c r="A190" s="49"/>
      <c r="B190" s="31" t="s">
        <v>56</v>
      </c>
      <c r="C190" s="39">
        <f>C191</f>
        <v>0</v>
      </c>
    </row>
    <row r="191" spans="1:3" ht="51" customHeight="1">
      <c r="A191" s="49"/>
      <c r="B191" s="36" t="s">
        <v>44</v>
      </c>
      <c r="C191" s="38">
        <v>0</v>
      </c>
    </row>
    <row r="192" spans="1:3" ht="55.5" customHeight="1">
      <c r="A192" s="49"/>
      <c r="B192" s="31" t="s">
        <v>57</v>
      </c>
      <c r="C192" s="39">
        <f>C193+C194</f>
        <v>0</v>
      </c>
    </row>
    <row r="193" spans="1:3" ht="43.5" customHeight="1">
      <c r="A193" s="49"/>
      <c r="B193" s="36" t="s">
        <v>37</v>
      </c>
      <c r="C193" s="34">
        <v>0</v>
      </c>
    </row>
    <row r="194" spans="1:3" ht="43.5" customHeight="1">
      <c r="A194" s="49"/>
      <c r="B194" s="36" t="s">
        <v>165</v>
      </c>
      <c r="C194" s="34">
        <v>0</v>
      </c>
    </row>
    <row r="195" spans="1:3" ht="55.5" customHeight="1">
      <c r="A195" s="49"/>
      <c r="B195" s="31" t="s">
        <v>20</v>
      </c>
      <c r="C195" s="39">
        <f>C196</f>
        <v>0</v>
      </c>
    </row>
    <row r="196" spans="1:3" ht="43.5" customHeight="1">
      <c r="A196" s="49"/>
      <c r="B196" s="36" t="s">
        <v>165</v>
      </c>
      <c r="C196" s="34">
        <v>0</v>
      </c>
    </row>
    <row r="197" spans="1:3" ht="54.75" customHeight="1">
      <c r="A197" s="50"/>
      <c r="B197" s="31" t="s">
        <v>7</v>
      </c>
      <c r="C197" s="39">
        <f>C107+C115+C127+C136+C140+C146+C149+C152+C158+C161+C163+C167+C170+C172+C176+C178+C184+C186+C190+C192+C195</f>
        <v>46840584.64</v>
      </c>
    </row>
    <row r="198" spans="1:3" ht="28.5" customHeight="1">
      <c r="A198" s="55" t="s">
        <v>166</v>
      </c>
      <c r="B198" s="36" t="s">
        <v>18</v>
      </c>
      <c r="C198" s="34">
        <v>0</v>
      </c>
    </row>
    <row r="199" spans="1:3" ht="28.5" customHeight="1">
      <c r="A199" s="56"/>
      <c r="B199" s="36" t="s">
        <v>3</v>
      </c>
      <c r="C199" s="34">
        <v>68362.06</v>
      </c>
    </row>
    <row r="200" spans="1:3" ht="28.5" customHeight="1">
      <c r="A200" s="56"/>
      <c r="B200" s="36" t="s">
        <v>39</v>
      </c>
      <c r="C200" s="34">
        <v>302255.37</v>
      </c>
    </row>
    <row r="201" spans="1:3" ht="43.5" customHeight="1">
      <c r="A201" s="57"/>
      <c r="B201" s="31" t="s">
        <v>7</v>
      </c>
      <c r="C201" s="39">
        <f>C200+C199+C198</f>
        <v>370617.43</v>
      </c>
    </row>
    <row r="202" spans="1:3" ht="28.5" customHeight="1">
      <c r="A202" s="58" t="s">
        <v>167</v>
      </c>
      <c r="B202" s="36" t="s">
        <v>18</v>
      </c>
      <c r="C202" s="34">
        <v>2414.75</v>
      </c>
    </row>
    <row r="203" spans="1:3" ht="28.5" customHeight="1">
      <c r="A203" s="58"/>
      <c r="B203" s="36" t="s">
        <v>3</v>
      </c>
      <c r="C203" s="34">
        <v>3428.27</v>
      </c>
    </row>
    <row r="204" spans="1:3" ht="28.5" customHeight="1">
      <c r="A204" s="58"/>
      <c r="B204" s="36" t="s">
        <v>39</v>
      </c>
      <c r="C204" s="34">
        <v>18103.61</v>
      </c>
    </row>
    <row r="205" spans="1:3" ht="52.5" customHeight="1">
      <c r="A205" s="58"/>
      <c r="B205" s="31" t="s">
        <v>7</v>
      </c>
      <c r="C205" s="39">
        <f>C204+C203+C202</f>
        <v>23946.63</v>
      </c>
    </row>
    <row r="206" spans="1:3" ht="35.25" customHeight="1">
      <c r="A206" s="48" t="s">
        <v>168</v>
      </c>
      <c r="B206" s="31" t="s">
        <v>84</v>
      </c>
      <c r="C206" s="37">
        <f>C207+C208+C209+C210</f>
        <v>59150</v>
      </c>
    </row>
    <row r="207" spans="1:3" ht="28.5" customHeight="1">
      <c r="A207" s="49"/>
      <c r="B207" s="36" t="s">
        <v>85</v>
      </c>
      <c r="C207" s="34">
        <v>0</v>
      </c>
    </row>
    <row r="208" spans="1:3" ht="34.5" customHeight="1">
      <c r="A208" s="49"/>
      <c r="B208" s="36" t="s">
        <v>86</v>
      </c>
      <c r="C208" s="34">
        <v>0</v>
      </c>
    </row>
    <row r="209" spans="1:3" ht="48.75" customHeight="1">
      <c r="A209" s="49"/>
      <c r="B209" s="36" t="s">
        <v>87</v>
      </c>
      <c r="C209" s="34">
        <v>0</v>
      </c>
    </row>
    <row r="210" spans="1:3" ht="34.5" customHeight="1">
      <c r="A210" s="49"/>
      <c r="B210" s="36" t="s">
        <v>88</v>
      </c>
      <c r="C210" s="34">
        <v>59150</v>
      </c>
    </row>
    <row r="211" spans="1:3" ht="40.5" customHeight="1">
      <c r="A211" s="49"/>
      <c r="B211" s="31" t="s">
        <v>22</v>
      </c>
      <c r="C211" s="37">
        <f>C212+C213+C214+C215</f>
        <v>0</v>
      </c>
    </row>
    <row r="212" spans="1:3" ht="28.5" customHeight="1">
      <c r="A212" s="49"/>
      <c r="B212" s="36" t="s">
        <v>85</v>
      </c>
      <c r="C212" s="34">
        <v>0</v>
      </c>
    </row>
    <row r="213" spans="1:3" ht="39.75" customHeight="1">
      <c r="A213" s="49"/>
      <c r="B213" s="36" t="s">
        <v>86</v>
      </c>
      <c r="C213" s="34">
        <v>0</v>
      </c>
    </row>
    <row r="214" spans="1:3" ht="34.5" customHeight="1">
      <c r="A214" s="49"/>
      <c r="B214" s="36" t="s">
        <v>87</v>
      </c>
      <c r="C214" s="34">
        <v>0</v>
      </c>
    </row>
    <row r="215" spans="1:3" ht="38.25" customHeight="1">
      <c r="A215" s="49"/>
      <c r="B215" s="36" t="s">
        <v>88</v>
      </c>
      <c r="C215" s="34">
        <v>0</v>
      </c>
    </row>
    <row r="216" spans="1:3" ht="33" customHeight="1">
      <c r="A216" s="49"/>
      <c r="B216" s="31" t="s">
        <v>34</v>
      </c>
      <c r="C216" s="37">
        <f>C217+C218+C219+C220</f>
        <v>0</v>
      </c>
    </row>
    <row r="217" spans="1:3" ht="26.25" customHeight="1">
      <c r="A217" s="49"/>
      <c r="B217" s="36" t="s">
        <v>85</v>
      </c>
      <c r="C217" s="34">
        <v>0</v>
      </c>
    </row>
    <row r="218" spans="1:3" ht="33" customHeight="1">
      <c r="A218" s="49"/>
      <c r="B218" s="36" t="s">
        <v>86</v>
      </c>
      <c r="C218" s="34">
        <v>0</v>
      </c>
    </row>
    <row r="219" spans="1:3" ht="44.25" customHeight="1">
      <c r="A219" s="49"/>
      <c r="B219" s="36" t="s">
        <v>87</v>
      </c>
      <c r="C219" s="34">
        <v>0</v>
      </c>
    </row>
    <row r="220" spans="1:3" ht="33" customHeight="1">
      <c r="A220" s="49"/>
      <c r="B220" s="36" t="s">
        <v>88</v>
      </c>
      <c r="C220" s="34">
        <v>0</v>
      </c>
    </row>
    <row r="221" spans="1:3" ht="40.5" customHeight="1">
      <c r="A221" s="49"/>
      <c r="B221" s="31" t="s">
        <v>89</v>
      </c>
      <c r="C221" s="37">
        <f>C222+C223+C224+C225</f>
        <v>175000</v>
      </c>
    </row>
    <row r="222" spans="1:3" ht="28.5" customHeight="1">
      <c r="A222" s="49"/>
      <c r="B222" s="36" t="s">
        <v>85</v>
      </c>
      <c r="C222" s="34">
        <v>175000</v>
      </c>
    </row>
    <row r="223" spans="1:3" ht="39.75" customHeight="1">
      <c r="A223" s="49"/>
      <c r="B223" s="36" t="s">
        <v>86</v>
      </c>
      <c r="C223" s="34">
        <v>0</v>
      </c>
    </row>
    <row r="224" spans="1:3" ht="34.5" customHeight="1">
      <c r="A224" s="49"/>
      <c r="B224" s="36" t="s">
        <v>87</v>
      </c>
      <c r="C224" s="34">
        <v>0</v>
      </c>
    </row>
    <row r="225" spans="1:3" ht="38.25" customHeight="1">
      <c r="A225" s="49"/>
      <c r="B225" s="36" t="s">
        <v>88</v>
      </c>
      <c r="C225" s="34">
        <v>0</v>
      </c>
    </row>
    <row r="226" spans="1:3" ht="40.5" customHeight="1">
      <c r="A226" s="50"/>
      <c r="B226" s="31" t="s">
        <v>7</v>
      </c>
      <c r="C226" s="37">
        <f>C221+C216+C211+C206</f>
        <v>234150</v>
      </c>
    </row>
    <row r="227" spans="1:3" ht="28.5" customHeight="1">
      <c r="A227" s="59" t="s">
        <v>169</v>
      </c>
      <c r="B227" s="31" t="s">
        <v>15</v>
      </c>
      <c r="C227" s="37">
        <f>C228+C229+C230+C231</f>
        <v>766999.3</v>
      </c>
    </row>
    <row r="228" spans="1:3" ht="28.5" customHeight="1">
      <c r="A228" s="58"/>
      <c r="B228" s="36" t="s">
        <v>90</v>
      </c>
      <c r="C228" s="34">
        <v>653149.3</v>
      </c>
    </row>
    <row r="229" spans="1:3" ht="33.75" customHeight="1">
      <c r="A229" s="58"/>
      <c r="B229" s="36" t="s">
        <v>91</v>
      </c>
      <c r="C229" s="34">
        <v>113850</v>
      </c>
    </row>
    <row r="230" spans="1:3" ht="28.5" customHeight="1">
      <c r="A230" s="58"/>
      <c r="B230" s="36" t="s">
        <v>92</v>
      </c>
      <c r="C230" s="34">
        <v>0</v>
      </c>
    </row>
    <row r="231" spans="1:3" ht="48" customHeight="1">
      <c r="A231" s="58"/>
      <c r="B231" s="36" t="s">
        <v>93</v>
      </c>
      <c r="C231" s="34">
        <v>0</v>
      </c>
    </row>
    <row r="232" spans="1:3" ht="37.5" customHeight="1">
      <c r="A232" s="58"/>
      <c r="B232" s="31" t="s">
        <v>94</v>
      </c>
      <c r="C232" s="37">
        <f>C233+C234+C235</f>
        <v>217982.8</v>
      </c>
    </row>
    <row r="233" spans="1:3" ht="28.5" customHeight="1">
      <c r="A233" s="58"/>
      <c r="B233" s="36" t="s">
        <v>90</v>
      </c>
      <c r="C233" s="38">
        <v>207632</v>
      </c>
    </row>
    <row r="234" spans="1:3" ht="33.75" customHeight="1">
      <c r="A234" s="58"/>
      <c r="B234" s="36" t="s">
        <v>92</v>
      </c>
      <c r="C234" s="34">
        <v>0</v>
      </c>
    </row>
    <row r="235" spans="1:3" ht="33.75" customHeight="1">
      <c r="A235" s="58"/>
      <c r="B235" s="36" t="s">
        <v>93</v>
      </c>
      <c r="C235" s="34">
        <v>10350.8</v>
      </c>
    </row>
    <row r="236" spans="1:3" ht="34.5" customHeight="1">
      <c r="A236" s="58"/>
      <c r="B236" s="31" t="s">
        <v>40</v>
      </c>
      <c r="C236" s="37">
        <f>C237+C238</f>
        <v>146330.88</v>
      </c>
    </row>
    <row r="237" spans="1:3" ht="28.5" customHeight="1">
      <c r="A237" s="58"/>
      <c r="B237" s="36" t="s">
        <v>90</v>
      </c>
      <c r="C237" s="34">
        <v>86556</v>
      </c>
    </row>
    <row r="238" spans="1:3" ht="45.75" customHeight="1">
      <c r="A238" s="58"/>
      <c r="B238" s="36" t="s">
        <v>93</v>
      </c>
      <c r="C238" s="34">
        <v>59774.88</v>
      </c>
    </row>
    <row r="239" spans="1:3" ht="35.25" customHeight="1">
      <c r="A239" s="58"/>
      <c r="B239" s="31" t="s">
        <v>95</v>
      </c>
      <c r="C239" s="37">
        <f>C240+C241+C242+C243+C244+C245</f>
        <v>2710588.5</v>
      </c>
    </row>
    <row r="240" spans="1:3" ht="28.5" customHeight="1">
      <c r="A240" s="58"/>
      <c r="B240" s="36" t="s">
        <v>90</v>
      </c>
      <c r="C240" s="34">
        <v>2588973.5</v>
      </c>
    </row>
    <row r="241" spans="1:3" ht="48.75" customHeight="1">
      <c r="A241" s="58"/>
      <c r="B241" s="36" t="s">
        <v>91</v>
      </c>
      <c r="C241" s="34">
        <v>0</v>
      </c>
    </row>
    <row r="242" spans="1:3" ht="34.5" customHeight="1">
      <c r="A242" s="58"/>
      <c r="B242" s="36" t="s">
        <v>96</v>
      </c>
      <c r="C242" s="34">
        <v>0</v>
      </c>
    </row>
    <row r="243" spans="1:3" ht="33.75" customHeight="1">
      <c r="A243" s="58"/>
      <c r="B243" s="36" t="s">
        <v>92</v>
      </c>
      <c r="C243" s="34">
        <v>121615</v>
      </c>
    </row>
    <row r="244" spans="1:3" ht="28.5" customHeight="1">
      <c r="A244" s="58"/>
      <c r="B244" s="36" t="s">
        <v>97</v>
      </c>
      <c r="C244" s="34">
        <v>0</v>
      </c>
    </row>
    <row r="245" spans="1:3" ht="44.25" customHeight="1">
      <c r="A245" s="58"/>
      <c r="B245" s="36" t="s">
        <v>93</v>
      </c>
      <c r="C245" s="34">
        <v>0</v>
      </c>
    </row>
    <row r="246" spans="1:3" ht="34.5" customHeight="1">
      <c r="A246" s="58"/>
      <c r="B246" s="31" t="s">
        <v>20</v>
      </c>
      <c r="C246" s="37">
        <f>C247+C248</f>
        <v>21223</v>
      </c>
    </row>
    <row r="247" spans="1:3" ht="28.5" customHeight="1">
      <c r="A247" s="58"/>
      <c r="B247" s="36" t="s">
        <v>90</v>
      </c>
      <c r="C247" s="34">
        <v>18523</v>
      </c>
    </row>
    <row r="248" spans="1:3" ht="45" customHeight="1">
      <c r="A248" s="58"/>
      <c r="B248" s="36" t="s">
        <v>93</v>
      </c>
      <c r="C248" s="34">
        <v>2700</v>
      </c>
    </row>
    <row r="249" spans="1:3" ht="32.25" customHeight="1">
      <c r="A249" s="58"/>
      <c r="B249" s="31" t="s">
        <v>98</v>
      </c>
      <c r="C249" s="37">
        <f>C250+C251+C252+C253</f>
        <v>598361.5</v>
      </c>
    </row>
    <row r="250" spans="1:3" ht="28.5" customHeight="1">
      <c r="A250" s="58"/>
      <c r="B250" s="36" t="s">
        <v>90</v>
      </c>
      <c r="C250" s="34">
        <v>598361.5</v>
      </c>
    </row>
    <row r="251" spans="1:3" ht="36.75" customHeight="1">
      <c r="A251" s="58"/>
      <c r="B251" s="36" t="s">
        <v>92</v>
      </c>
      <c r="C251" s="34">
        <v>0</v>
      </c>
    </row>
    <row r="252" spans="1:3" ht="28.5" customHeight="1">
      <c r="A252" s="58"/>
      <c r="B252" s="36" t="s">
        <v>97</v>
      </c>
      <c r="C252" s="34">
        <v>0</v>
      </c>
    </row>
    <row r="253" spans="1:3" ht="32.25" customHeight="1">
      <c r="A253" s="58"/>
      <c r="B253" s="36" t="s">
        <v>93</v>
      </c>
      <c r="C253" s="34">
        <v>0</v>
      </c>
    </row>
    <row r="254" spans="1:3" ht="33" customHeight="1">
      <c r="A254" s="58"/>
      <c r="B254" s="31" t="s">
        <v>16</v>
      </c>
      <c r="C254" s="37">
        <f>C255+C256+C257+C258+C259</f>
        <v>718410.12</v>
      </c>
    </row>
    <row r="255" spans="1:3" ht="28.5" customHeight="1">
      <c r="A255" s="58"/>
      <c r="B255" s="36" t="s">
        <v>90</v>
      </c>
      <c r="C255" s="34">
        <v>718410.12</v>
      </c>
    </row>
    <row r="256" spans="1:3" ht="32.25" customHeight="1">
      <c r="A256" s="58"/>
      <c r="B256" s="36" t="s">
        <v>91</v>
      </c>
      <c r="C256" s="34">
        <v>0</v>
      </c>
    </row>
    <row r="257" spans="1:3" ht="37.5" customHeight="1">
      <c r="A257" s="58"/>
      <c r="B257" s="36" t="s">
        <v>92</v>
      </c>
      <c r="C257" s="34">
        <v>0</v>
      </c>
    </row>
    <row r="258" spans="1:3" ht="28.5" customHeight="1">
      <c r="A258" s="58"/>
      <c r="B258" s="36" t="s">
        <v>97</v>
      </c>
      <c r="C258" s="34">
        <v>0</v>
      </c>
    </row>
    <row r="259" spans="1:3" ht="52.5" customHeight="1">
      <c r="A259" s="58"/>
      <c r="B259" s="36" t="s">
        <v>93</v>
      </c>
      <c r="C259" s="34">
        <v>0</v>
      </c>
    </row>
    <row r="260" spans="1:3" ht="32.25" customHeight="1">
      <c r="A260" s="58"/>
      <c r="B260" s="31" t="s">
        <v>17</v>
      </c>
      <c r="C260" s="37">
        <f>C261+C262+C263</f>
        <v>598470</v>
      </c>
    </row>
    <row r="261" spans="1:3" ht="28.5" customHeight="1">
      <c r="A261" s="58"/>
      <c r="B261" s="36" t="s">
        <v>90</v>
      </c>
      <c r="C261" s="34">
        <v>598470</v>
      </c>
    </row>
    <row r="262" spans="1:3" ht="49.5" customHeight="1">
      <c r="A262" s="58"/>
      <c r="B262" s="36" t="s">
        <v>91</v>
      </c>
      <c r="C262" s="34">
        <v>0</v>
      </c>
    </row>
    <row r="263" spans="1:3" ht="49.5" customHeight="1">
      <c r="A263" s="58"/>
      <c r="B263" s="36" t="s">
        <v>93</v>
      </c>
      <c r="C263" s="34">
        <v>0</v>
      </c>
    </row>
    <row r="264" spans="1:3" ht="31.5" customHeight="1">
      <c r="A264" s="58"/>
      <c r="B264" s="31" t="s">
        <v>22</v>
      </c>
      <c r="C264" s="37">
        <f>C265+C266+C267+C268+C269</f>
        <v>7400</v>
      </c>
    </row>
    <row r="265" spans="1:3" ht="28.5" customHeight="1">
      <c r="A265" s="58"/>
      <c r="B265" s="36" t="s">
        <v>99</v>
      </c>
      <c r="C265" s="34">
        <v>7400</v>
      </c>
    </row>
    <row r="266" spans="1:3" ht="46.5" customHeight="1">
      <c r="A266" s="58"/>
      <c r="B266" s="36" t="s">
        <v>100</v>
      </c>
      <c r="C266" s="34">
        <v>0</v>
      </c>
    </row>
    <row r="267" spans="1:3" ht="32.25" customHeight="1">
      <c r="A267" s="58"/>
      <c r="B267" s="36" t="s">
        <v>96</v>
      </c>
      <c r="C267" s="34">
        <v>0</v>
      </c>
    </row>
    <row r="268" spans="1:3" ht="32.25" customHeight="1">
      <c r="A268" s="58"/>
      <c r="B268" s="36" t="s">
        <v>101</v>
      </c>
      <c r="C268" s="34">
        <v>0</v>
      </c>
    </row>
    <row r="269" spans="1:3" ht="37.5" customHeight="1">
      <c r="A269" s="58"/>
      <c r="B269" s="36" t="s">
        <v>170</v>
      </c>
      <c r="C269" s="34">
        <v>0</v>
      </c>
    </row>
    <row r="270" spans="1:3" ht="33.75" customHeight="1">
      <c r="A270" s="58"/>
      <c r="B270" s="31" t="s">
        <v>34</v>
      </c>
      <c r="C270" s="37">
        <f>C271+C272+C273+C274</f>
        <v>0</v>
      </c>
    </row>
    <row r="271" spans="1:3" ht="35.25" customHeight="1">
      <c r="A271" s="58"/>
      <c r="B271" s="36" t="s">
        <v>99</v>
      </c>
      <c r="C271" s="34">
        <v>0</v>
      </c>
    </row>
    <row r="272" spans="1:3" ht="53.25" customHeight="1">
      <c r="A272" s="58"/>
      <c r="B272" s="36" t="s">
        <v>100</v>
      </c>
      <c r="C272" s="34">
        <v>0</v>
      </c>
    </row>
    <row r="273" spans="1:3" ht="33" customHeight="1">
      <c r="A273" s="58"/>
      <c r="B273" s="36" t="s">
        <v>96</v>
      </c>
      <c r="C273" s="34">
        <v>0</v>
      </c>
    </row>
    <row r="274" spans="1:3" ht="45" customHeight="1">
      <c r="A274" s="58"/>
      <c r="B274" s="36" t="s">
        <v>101</v>
      </c>
      <c r="C274" s="34">
        <v>0</v>
      </c>
    </row>
    <row r="275" spans="1:3" ht="28.5" customHeight="1">
      <c r="A275" s="58"/>
      <c r="B275" s="31" t="s">
        <v>41</v>
      </c>
      <c r="C275" s="37">
        <f>C276+C277+C278</f>
        <v>28748</v>
      </c>
    </row>
    <row r="276" spans="1:3" ht="28.5" customHeight="1">
      <c r="A276" s="58"/>
      <c r="B276" s="36" t="s">
        <v>90</v>
      </c>
      <c r="C276" s="34">
        <v>7488</v>
      </c>
    </row>
    <row r="277" spans="1:3" ht="31.5" customHeight="1">
      <c r="A277" s="58"/>
      <c r="B277" s="36" t="s">
        <v>92</v>
      </c>
      <c r="C277" s="34">
        <v>1100</v>
      </c>
    </row>
    <row r="278" spans="1:3" ht="31.5" customHeight="1">
      <c r="A278" s="58"/>
      <c r="B278" s="36" t="s">
        <v>93</v>
      </c>
      <c r="C278" s="34">
        <v>20160</v>
      </c>
    </row>
    <row r="279" spans="1:3" ht="28.5" customHeight="1">
      <c r="A279" s="58"/>
      <c r="B279" s="31" t="s">
        <v>27</v>
      </c>
      <c r="C279" s="39">
        <f>C280</f>
        <v>18245.82</v>
      </c>
    </row>
    <row r="280" spans="1:3" ht="28.5" customHeight="1">
      <c r="A280" s="58"/>
      <c r="B280" s="36" t="s">
        <v>90</v>
      </c>
      <c r="C280" s="34">
        <v>18245.82</v>
      </c>
    </row>
    <row r="281" spans="1:3" ht="28.5" customHeight="1">
      <c r="A281" s="58"/>
      <c r="B281" s="31" t="s">
        <v>29</v>
      </c>
      <c r="C281" s="37">
        <f>C282+C283</f>
        <v>73380.1</v>
      </c>
    </row>
    <row r="282" spans="1:3" ht="28.5" customHeight="1">
      <c r="A282" s="58"/>
      <c r="B282" s="36" t="s">
        <v>90</v>
      </c>
      <c r="C282" s="34">
        <v>67580.1</v>
      </c>
    </row>
    <row r="283" spans="1:3" ht="31.5" customHeight="1">
      <c r="A283" s="58"/>
      <c r="B283" s="36" t="s">
        <v>93</v>
      </c>
      <c r="C283" s="34">
        <v>5800</v>
      </c>
    </row>
    <row r="284" spans="1:3" ht="28.5" customHeight="1">
      <c r="A284" s="58"/>
      <c r="B284" s="31" t="s">
        <v>26</v>
      </c>
      <c r="C284" s="37">
        <f>C285</f>
        <v>213339.98</v>
      </c>
    </row>
    <row r="285" spans="1:3" ht="28.5" customHeight="1">
      <c r="A285" s="58"/>
      <c r="B285" s="36" t="s">
        <v>90</v>
      </c>
      <c r="C285" s="34">
        <v>213339.98</v>
      </c>
    </row>
    <row r="286" spans="1:3" ht="33.75" customHeight="1">
      <c r="A286" s="58"/>
      <c r="B286" s="31" t="s">
        <v>102</v>
      </c>
      <c r="C286" s="37">
        <f>C287+C288</f>
        <v>745754.34</v>
      </c>
    </row>
    <row r="287" spans="1:3" ht="28.5" customHeight="1">
      <c r="A287" s="58"/>
      <c r="B287" s="36" t="s">
        <v>90</v>
      </c>
      <c r="C287" s="34">
        <v>720987.48</v>
      </c>
    </row>
    <row r="288" spans="1:3" ht="48.75" customHeight="1">
      <c r="A288" s="58"/>
      <c r="B288" s="36" t="s">
        <v>93</v>
      </c>
      <c r="C288" s="34">
        <v>24766.86</v>
      </c>
    </row>
    <row r="289" spans="1:3" ht="38.25" customHeight="1">
      <c r="A289" s="58"/>
      <c r="B289" s="31" t="s">
        <v>89</v>
      </c>
      <c r="C289" s="37">
        <f>C290+C291+C292+C293</f>
        <v>0</v>
      </c>
    </row>
    <row r="290" spans="1:3" ht="35.25" customHeight="1">
      <c r="A290" s="58"/>
      <c r="B290" s="36" t="s">
        <v>99</v>
      </c>
      <c r="C290" s="34">
        <v>0</v>
      </c>
    </row>
    <row r="291" spans="1:3" ht="35.25" customHeight="1">
      <c r="A291" s="58"/>
      <c r="B291" s="36" t="s">
        <v>100</v>
      </c>
      <c r="C291" s="34">
        <v>0</v>
      </c>
    </row>
    <row r="292" spans="1:3" ht="35.25" customHeight="1">
      <c r="A292" s="58"/>
      <c r="B292" s="36" t="s">
        <v>96</v>
      </c>
      <c r="C292" s="34">
        <v>0</v>
      </c>
    </row>
    <row r="293" spans="1:3" ht="35.25" customHeight="1">
      <c r="A293" s="58"/>
      <c r="B293" s="36" t="s">
        <v>101</v>
      </c>
      <c r="C293" s="34">
        <v>0</v>
      </c>
    </row>
    <row r="294" spans="1:3" ht="48" customHeight="1">
      <c r="A294" s="58"/>
      <c r="B294" s="31" t="s">
        <v>7</v>
      </c>
      <c r="C294" s="37">
        <f>C227+C232+C236+C239+C246+C249+C254+C260+C264+C270+C275+C279+C284+C281+C286+C289</f>
        <v>6865234.340000001</v>
      </c>
    </row>
    <row r="295" spans="1:3" ht="35.25" customHeight="1">
      <c r="A295" s="60" t="s">
        <v>171</v>
      </c>
      <c r="B295" s="36" t="s">
        <v>10</v>
      </c>
      <c r="C295" s="34">
        <v>7200</v>
      </c>
    </row>
    <row r="296" spans="1:3" ht="28.5" customHeight="1">
      <c r="A296" s="61"/>
      <c r="B296" s="36" t="s">
        <v>39</v>
      </c>
      <c r="C296" s="34">
        <v>0</v>
      </c>
    </row>
    <row r="297" spans="1:3" ht="43.5" customHeight="1">
      <c r="A297" s="61"/>
      <c r="B297" s="31" t="s">
        <v>7</v>
      </c>
      <c r="C297" s="37">
        <f>C296+C295</f>
        <v>7200</v>
      </c>
    </row>
    <row r="298" spans="1:3" ht="34.5" customHeight="1">
      <c r="A298" s="60" t="s">
        <v>172</v>
      </c>
      <c r="B298" s="31" t="s">
        <v>16</v>
      </c>
      <c r="C298" s="34">
        <v>68854.9</v>
      </c>
    </row>
    <row r="299" spans="1:3" ht="51.75" customHeight="1">
      <c r="A299" s="61"/>
      <c r="B299" s="31" t="s">
        <v>7</v>
      </c>
      <c r="C299" s="37">
        <f>C298</f>
        <v>68854.9</v>
      </c>
    </row>
    <row r="300" spans="1:3" ht="42" customHeight="1">
      <c r="A300" s="48" t="s">
        <v>173</v>
      </c>
      <c r="B300" s="36" t="s">
        <v>22</v>
      </c>
      <c r="C300" s="34">
        <v>0</v>
      </c>
    </row>
    <row r="301" spans="1:3" ht="36" customHeight="1">
      <c r="A301" s="49"/>
      <c r="B301" s="36" t="s">
        <v>34</v>
      </c>
      <c r="C301" s="34">
        <v>0</v>
      </c>
    </row>
    <row r="302" spans="1:3" ht="35.25" customHeight="1">
      <c r="A302" s="49"/>
      <c r="B302" s="36" t="s">
        <v>89</v>
      </c>
      <c r="C302" s="34">
        <v>0</v>
      </c>
    </row>
    <row r="303" spans="1:3" ht="42" customHeight="1">
      <c r="A303" s="50"/>
      <c r="B303" s="31" t="s">
        <v>7</v>
      </c>
      <c r="C303" s="37">
        <f>C301+C300+C302</f>
        <v>0</v>
      </c>
    </row>
    <row r="304" spans="1:3" ht="37.5" customHeight="1">
      <c r="A304" s="55" t="s">
        <v>174</v>
      </c>
      <c r="B304" s="31" t="s">
        <v>38</v>
      </c>
      <c r="C304" s="37">
        <f>C305+C306+C307+C308+C309+C310+C311+C312+C313+C314+C315</f>
        <v>5234540.2</v>
      </c>
    </row>
    <row r="305" spans="1:3" ht="38.25" customHeight="1">
      <c r="A305" s="56"/>
      <c r="B305" s="36" t="s">
        <v>103</v>
      </c>
      <c r="C305" s="34">
        <v>380734.5</v>
      </c>
    </row>
    <row r="306" spans="1:3" ht="30.75" customHeight="1">
      <c r="A306" s="56"/>
      <c r="B306" s="36" t="s">
        <v>104</v>
      </c>
      <c r="C306" s="34">
        <v>0</v>
      </c>
    </row>
    <row r="307" spans="1:3" ht="30.75" customHeight="1">
      <c r="A307" s="56"/>
      <c r="B307" s="36" t="s">
        <v>105</v>
      </c>
      <c r="C307" s="34">
        <v>505766.44</v>
      </c>
    </row>
    <row r="308" spans="1:3" ht="30.75" customHeight="1">
      <c r="A308" s="56"/>
      <c r="B308" s="36" t="s">
        <v>106</v>
      </c>
      <c r="C308" s="34">
        <v>428552</v>
      </c>
    </row>
    <row r="309" spans="1:3" ht="30.75" customHeight="1">
      <c r="A309" s="56"/>
      <c r="B309" s="36" t="s">
        <v>107</v>
      </c>
      <c r="C309" s="34">
        <v>85910</v>
      </c>
    </row>
    <row r="310" spans="1:3" ht="42.75" customHeight="1">
      <c r="A310" s="56"/>
      <c r="B310" s="36" t="s">
        <v>108</v>
      </c>
      <c r="C310" s="34">
        <v>747800.1</v>
      </c>
    </row>
    <row r="311" spans="1:3" ht="30.75" customHeight="1">
      <c r="A311" s="56"/>
      <c r="B311" s="36" t="s">
        <v>109</v>
      </c>
      <c r="C311" s="34">
        <v>15528.66</v>
      </c>
    </row>
    <row r="312" spans="1:3" ht="53.25" customHeight="1">
      <c r="A312" s="56"/>
      <c r="B312" s="36" t="s">
        <v>110</v>
      </c>
      <c r="C312" s="34">
        <v>70500</v>
      </c>
    </row>
    <row r="313" spans="1:3" ht="73.5" customHeight="1">
      <c r="A313" s="56"/>
      <c r="B313" s="36" t="s">
        <v>111</v>
      </c>
      <c r="C313" s="34">
        <v>2927498.5</v>
      </c>
    </row>
    <row r="314" spans="1:3" ht="54.75" customHeight="1">
      <c r="A314" s="56"/>
      <c r="B314" s="36" t="s">
        <v>112</v>
      </c>
      <c r="C314" s="34">
        <v>17350</v>
      </c>
    </row>
    <row r="315" spans="1:3" ht="40.5" customHeight="1">
      <c r="A315" s="56"/>
      <c r="B315" s="36" t="s">
        <v>113</v>
      </c>
      <c r="C315" s="34">
        <v>54900</v>
      </c>
    </row>
    <row r="316" spans="1:3" ht="37.5" customHeight="1">
      <c r="A316" s="56"/>
      <c r="B316" s="31" t="s">
        <v>15</v>
      </c>
      <c r="C316" s="37">
        <f>C317+C318+C319+C320+C321+C322+C323+C324+C325+C326+C327</f>
        <v>657760.73</v>
      </c>
    </row>
    <row r="317" spans="1:3" ht="30.75" customHeight="1">
      <c r="A317" s="56"/>
      <c r="B317" s="36" t="s">
        <v>103</v>
      </c>
      <c r="C317" s="34">
        <v>3784.2</v>
      </c>
    </row>
    <row r="318" spans="1:3" ht="38.25" customHeight="1">
      <c r="A318" s="56"/>
      <c r="B318" s="36" t="s">
        <v>104</v>
      </c>
      <c r="C318" s="34">
        <v>20429</v>
      </c>
    </row>
    <row r="319" spans="1:3" ht="26.25" customHeight="1">
      <c r="A319" s="56"/>
      <c r="B319" s="36" t="s">
        <v>105</v>
      </c>
      <c r="C319" s="34">
        <v>1254.55</v>
      </c>
    </row>
    <row r="320" spans="1:3" ht="26.25" customHeight="1">
      <c r="A320" s="56"/>
      <c r="B320" s="36" t="s">
        <v>106</v>
      </c>
      <c r="C320" s="34">
        <v>0</v>
      </c>
    </row>
    <row r="321" spans="1:3" ht="36">
      <c r="A321" s="56"/>
      <c r="B321" s="36" t="s">
        <v>107</v>
      </c>
      <c r="C321" s="34">
        <v>8360</v>
      </c>
    </row>
    <row r="322" spans="1:3" ht="45" customHeight="1">
      <c r="A322" s="56"/>
      <c r="B322" s="36" t="s">
        <v>108</v>
      </c>
      <c r="C322" s="34">
        <v>409202.38</v>
      </c>
    </row>
    <row r="323" spans="1:3" ht="26.25" customHeight="1">
      <c r="A323" s="56"/>
      <c r="B323" s="36" t="s">
        <v>109</v>
      </c>
      <c r="C323" s="34">
        <v>0</v>
      </c>
    </row>
    <row r="324" spans="1:3" ht="54" customHeight="1">
      <c r="A324" s="56"/>
      <c r="B324" s="36" t="s">
        <v>110</v>
      </c>
      <c r="C324" s="34">
        <v>0</v>
      </c>
    </row>
    <row r="325" spans="1:3" ht="79.5" customHeight="1">
      <c r="A325" s="56"/>
      <c r="B325" s="36" t="s">
        <v>111</v>
      </c>
      <c r="C325" s="34">
        <v>0</v>
      </c>
    </row>
    <row r="326" spans="1:3" ht="53.25" customHeight="1">
      <c r="A326" s="56"/>
      <c r="B326" s="36" t="s">
        <v>112</v>
      </c>
      <c r="C326" s="34">
        <v>214730.6</v>
      </c>
    </row>
    <row r="327" spans="1:3" ht="62.25" customHeight="1">
      <c r="A327" s="56"/>
      <c r="B327" s="36" t="s">
        <v>113</v>
      </c>
      <c r="C327" s="34">
        <v>0</v>
      </c>
    </row>
    <row r="328" spans="1:3" ht="25.5" customHeight="1">
      <c r="A328" s="56"/>
      <c r="B328" s="31" t="s">
        <v>40</v>
      </c>
      <c r="C328" s="37">
        <f>C329+C330+C331+C332+C333+C334+C335+C336+C337+C338</f>
        <v>1260015.55</v>
      </c>
    </row>
    <row r="329" spans="1:3" ht="34.5" customHeight="1">
      <c r="A329" s="56"/>
      <c r="B329" s="36" t="s">
        <v>103</v>
      </c>
      <c r="C329" s="34">
        <v>45411.5</v>
      </c>
    </row>
    <row r="330" spans="1:3" ht="36" customHeight="1">
      <c r="A330" s="56"/>
      <c r="B330" s="36" t="s">
        <v>104</v>
      </c>
      <c r="C330" s="34">
        <v>31305</v>
      </c>
    </row>
    <row r="331" spans="1:3" ht="29.25" customHeight="1">
      <c r="A331" s="56"/>
      <c r="B331" s="36" t="s">
        <v>105</v>
      </c>
      <c r="C331" s="34">
        <v>181141.2</v>
      </c>
    </row>
    <row r="332" spans="1:3" ht="31.5" customHeight="1">
      <c r="A332" s="56"/>
      <c r="B332" s="36" t="s">
        <v>106</v>
      </c>
      <c r="C332" s="34">
        <v>25630.8</v>
      </c>
    </row>
    <row r="333" spans="1:3" ht="31.5" customHeight="1">
      <c r="A333" s="56"/>
      <c r="B333" s="36" t="s">
        <v>107</v>
      </c>
      <c r="C333" s="34">
        <v>44274.85</v>
      </c>
    </row>
    <row r="334" spans="1:3" ht="42" customHeight="1">
      <c r="A334" s="56"/>
      <c r="B334" s="36" t="s">
        <v>108</v>
      </c>
      <c r="C334" s="34">
        <v>12250</v>
      </c>
    </row>
    <row r="335" spans="1:3" ht="54.75" customHeight="1">
      <c r="A335" s="56"/>
      <c r="B335" s="36" t="s">
        <v>110</v>
      </c>
      <c r="C335" s="34">
        <v>82243.2</v>
      </c>
    </row>
    <row r="336" spans="1:3" ht="78" customHeight="1">
      <c r="A336" s="56"/>
      <c r="B336" s="36" t="s">
        <v>111</v>
      </c>
      <c r="C336" s="34">
        <v>640189</v>
      </c>
    </row>
    <row r="337" spans="1:3" ht="71.25" customHeight="1">
      <c r="A337" s="56"/>
      <c r="B337" s="36" t="s">
        <v>114</v>
      </c>
      <c r="C337" s="34">
        <v>0</v>
      </c>
    </row>
    <row r="338" spans="1:3" ht="77.25" customHeight="1">
      <c r="A338" s="56"/>
      <c r="B338" s="36" t="s">
        <v>112</v>
      </c>
      <c r="C338" s="34">
        <v>197570</v>
      </c>
    </row>
    <row r="339" spans="1:3" ht="29.25" customHeight="1">
      <c r="A339" s="56"/>
      <c r="B339" s="31" t="s">
        <v>17</v>
      </c>
      <c r="C339" s="37">
        <f>C340+C341+C342+C343+C344+C345+C346</f>
        <v>509517.86</v>
      </c>
    </row>
    <row r="340" spans="1:3" ht="33" customHeight="1">
      <c r="A340" s="56"/>
      <c r="B340" s="36" t="s">
        <v>103</v>
      </c>
      <c r="C340" s="34">
        <v>191794.86</v>
      </c>
    </row>
    <row r="341" spans="1:3" ht="36" customHeight="1">
      <c r="A341" s="56"/>
      <c r="B341" s="36" t="s">
        <v>104</v>
      </c>
      <c r="C341" s="34">
        <v>8480</v>
      </c>
    </row>
    <row r="342" spans="1:3" ht="33.75" customHeight="1">
      <c r="A342" s="56"/>
      <c r="B342" s="36" t="s">
        <v>105</v>
      </c>
      <c r="C342" s="34">
        <v>85170</v>
      </c>
    </row>
    <row r="343" spans="1:3" ht="33.75" customHeight="1">
      <c r="A343" s="56"/>
      <c r="B343" s="36" t="s">
        <v>106</v>
      </c>
      <c r="C343" s="34">
        <v>152495</v>
      </c>
    </row>
    <row r="344" spans="1:3" ht="33.75" customHeight="1">
      <c r="A344" s="56"/>
      <c r="B344" s="36" t="s">
        <v>107</v>
      </c>
      <c r="C344" s="34">
        <v>0</v>
      </c>
    </row>
    <row r="345" spans="1:3" ht="33.75" customHeight="1">
      <c r="A345" s="56"/>
      <c r="B345" s="36" t="s">
        <v>109</v>
      </c>
      <c r="C345" s="34">
        <v>0</v>
      </c>
    </row>
    <row r="346" spans="1:3" ht="43.5" customHeight="1">
      <c r="A346" s="56"/>
      <c r="B346" s="36" t="s">
        <v>112</v>
      </c>
      <c r="C346" s="34">
        <v>71578</v>
      </c>
    </row>
    <row r="347" spans="1:3" ht="36" customHeight="1">
      <c r="A347" s="56"/>
      <c r="B347" s="31" t="s">
        <v>20</v>
      </c>
      <c r="C347" s="37">
        <f>C348+C349</f>
        <v>5598.2</v>
      </c>
    </row>
    <row r="348" spans="1:3" ht="30.75" customHeight="1">
      <c r="A348" s="56"/>
      <c r="B348" s="36" t="s">
        <v>103</v>
      </c>
      <c r="C348" s="34">
        <v>5598.2</v>
      </c>
    </row>
    <row r="349" spans="1:3" ht="22.5" customHeight="1">
      <c r="A349" s="56"/>
      <c r="B349" s="36" t="s">
        <v>105</v>
      </c>
      <c r="C349" s="34">
        <v>0</v>
      </c>
    </row>
    <row r="350" spans="1:3" ht="34.5" customHeight="1">
      <c r="A350" s="56"/>
      <c r="B350" s="31" t="s">
        <v>16</v>
      </c>
      <c r="C350" s="37">
        <f>C351+C352+C353+C354+C355</f>
        <v>405104.61</v>
      </c>
    </row>
    <row r="351" spans="1:3" ht="30.75" customHeight="1">
      <c r="A351" s="56"/>
      <c r="B351" s="36" t="s">
        <v>104</v>
      </c>
      <c r="C351" s="34">
        <v>12837.6</v>
      </c>
    </row>
    <row r="352" spans="1:3" ht="27.75" customHeight="1">
      <c r="A352" s="56"/>
      <c r="B352" s="36" t="s">
        <v>105</v>
      </c>
      <c r="C352" s="34">
        <v>118010</v>
      </c>
    </row>
    <row r="353" spans="1:3" ht="27.75" customHeight="1">
      <c r="A353" s="56"/>
      <c r="B353" s="36" t="s">
        <v>106</v>
      </c>
      <c r="C353" s="34">
        <v>190720</v>
      </c>
    </row>
    <row r="354" spans="1:3" ht="30.75" customHeight="1">
      <c r="A354" s="56"/>
      <c r="B354" s="36" t="s">
        <v>107</v>
      </c>
      <c r="C354" s="34">
        <v>32093.31</v>
      </c>
    </row>
    <row r="355" spans="1:3" ht="60.75" customHeight="1">
      <c r="A355" s="56"/>
      <c r="B355" s="36" t="s">
        <v>112</v>
      </c>
      <c r="C355" s="34">
        <v>51443.7</v>
      </c>
    </row>
    <row r="356" spans="1:3" ht="39" customHeight="1">
      <c r="A356" s="56"/>
      <c r="B356" s="31" t="s">
        <v>34</v>
      </c>
      <c r="C356" s="37">
        <f>C357+C358+C359</f>
        <v>160112.63</v>
      </c>
    </row>
    <row r="357" spans="1:3" ht="50.25" customHeight="1">
      <c r="A357" s="56"/>
      <c r="B357" s="36" t="s">
        <v>115</v>
      </c>
      <c r="C357" s="34">
        <v>135512.63</v>
      </c>
    </row>
    <row r="358" spans="1:3" ht="36" customHeight="1">
      <c r="A358" s="56"/>
      <c r="B358" s="36" t="s">
        <v>109</v>
      </c>
      <c r="C358" s="34">
        <v>0</v>
      </c>
    </row>
    <row r="359" spans="1:3" ht="50.25" customHeight="1">
      <c r="A359" s="56"/>
      <c r="B359" s="36" t="s">
        <v>116</v>
      </c>
      <c r="C359" s="34">
        <v>24600</v>
      </c>
    </row>
    <row r="360" spans="1:3" ht="39" customHeight="1">
      <c r="A360" s="56"/>
      <c r="B360" s="31" t="s">
        <v>94</v>
      </c>
      <c r="C360" s="37">
        <f>C361</f>
        <v>0</v>
      </c>
    </row>
    <row r="361" spans="1:3" ht="30.75" customHeight="1">
      <c r="A361" s="56"/>
      <c r="B361" s="36" t="s">
        <v>109</v>
      </c>
      <c r="C361" s="34">
        <v>0</v>
      </c>
    </row>
    <row r="362" spans="1:3" ht="30.75" customHeight="1">
      <c r="A362" s="56"/>
      <c r="B362" s="31" t="s">
        <v>98</v>
      </c>
      <c r="C362" s="37">
        <f>C363+C364</f>
        <v>98254.7</v>
      </c>
    </row>
    <row r="363" spans="1:3" ht="30.75" customHeight="1">
      <c r="A363" s="56"/>
      <c r="B363" s="36" t="s">
        <v>103</v>
      </c>
      <c r="C363" s="34">
        <v>81417</v>
      </c>
    </row>
    <row r="364" spans="1:3" ht="30.75" customHeight="1">
      <c r="A364" s="56"/>
      <c r="B364" s="36" t="s">
        <v>105</v>
      </c>
      <c r="C364" s="34">
        <v>16837.7</v>
      </c>
    </row>
    <row r="365" spans="1:3" ht="30.75" customHeight="1">
      <c r="A365" s="56"/>
      <c r="B365" s="31" t="s">
        <v>41</v>
      </c>
      <c r="C365" s="37">
        <f>C366+C367+C368+C369+C370+C371+C372+C373+C374+C375+C376+C377+C378</f>
        <v>2486512.56</v>
      </c>
    </row>
    <row r="366" spans="1:3" ht="35.25" customHeight="1">
      <c r="A366" s="56"/>
      <c r="B366" s="36" t="s">
        <v>103</v>
      </c>
      <c r="C366" s="34">
        <v>41534.87</v>
      </c>
    </row>
    <row r="367" spans="1:3" ht="38.25" customHeight="1">
      <c r="A367" s="56"/>
      <c r="B367" s="36" t="s">
        <v>104</v>
      </c>
      <c r="C367" s="34">
        <v>0</v>
      </c>
    </row>
    <row r="368" spans="1:3" ht="32.25" customHeight="1">
      <c r="A368" s="56"/>
      <c r="B368" s="36" t="s">
        <v>105</v>
      </c>
      <c r="C368" s="34">
        <v>0</v>
      </c>
    </row>
    <row r="369" spans="1:3" ht="32.25" customHeight="1">
      <c r="A369" s="56"/>
      <c r="B369" s="36" t="s">
        <v>106</v>
      </c>
      <c r="C369" s="34">
        <v>0</v>
      </c>
    </row>
    <row r="370" spans="1:3" ht="39.75" customHeight="1">
      <c r="A370" s="56"/>
      <c r="B370" s="36" t="s">
        <v>107</v>
      </c>
      <c r="C370" s="34">
        <v>0</v>
      </c>
    </row>
    <row r="371" spans="1:3" ht="36" customHeight="1">
      <c r="A371" s="56"/>
      <c r="B371" s="36" t="s">
        <v>108</v>
      </c>
      <c r="C371" s="34">
        <v>861498.94</v>
      </c>
    </row>
    <row r="372" spans="1:3" ht="34.5" customHeight="1">
      <c r="A372" s="56"/>
      <c r="B372" s="36" t="s">
        <v>115</v>
      </c>
      <c r="C372" s="34">
        <v>0</v>
      </c>
    </row>
    <row r="373" spans="1:3" ht="30.75" customHeight="1">
      <c r="A373" s="56"/>
      <c r="B373" s="36" t="s">
        <v>109</v>
      </c>
      <c r="C373" s="34">
        <v>0</v>
      </c>
    </row>
    <row r="374" spans="1:3" ht="33" customHeight="1">
      <c r="A374" s="56"/>
      <c r="B374" s="36" t="s">
        <v>116</v>
      </c>
      <c r="C374" s="34">
        <v>0</v>
      </c>
    </row>
    <row r="375" spans="1:3" ht="60.75" customHeight="1">
      <c r="A375" s="56"/>
      <c r="B375" s="36" t="s">
        <v>110</v>
      </c>
      <c r="C375" s="34">
        <v>0</v>
      </c>
    </row>
    <row r="376" spans="1:3" ht="75.75" customHeight="1">
      <c r="A376" s="56"/>
      <c r="B376" s="36" t="s">
        <v>111</v>
      </c>
      <c r="C376" s="34">
        <v>1583478.75</v>
      </c>
    </row>
    <row r="377" spans="1:3" ht="46.5" customHeight="1">
      <c r="A377" s="56"/>
      <c r="B377" s="36" t="s">
        <v>112</v>
      </c>
      <c r="C377" s="34">
        <v>0</v>
      </c>
    </row>
    <row r="378" spans="1:3" ht="42.75" customHeight="1">
      <c r="A378" s="56"/>
      <c r="B378" s="36" t="s">
        <v>113</v>
      </c>
      <c r="C378" s="34">
        <v>0</v>
      </c>
    </row>
    <row r="379" spans="1:3" ht="30.75" customHeight="1">
      <c r="A379" s="56"/>
      <c r="B379" s="31" t="s">
        <v>52</v>
      </c>
      <c r="C379" s="37">
        <f>C380+C381+C382+C383+C384+C385+C386+C387+C388+C389+C390+C391</f>
        <v>0</v>
      </c>
    </row>
    <row r="380" spans="1:3" ht="32.25" customHeight="1">
      <c r="A380" s="56"/>
      <c r="B380" s="36" t="s">
        <v>103</v>
      </c>
      <c r="C380" s="34">
        <v>0</v>
      </c>
    </row>
    <row r="381" spans="1:3" ht="38.25" customHeight="1">
      <c r="A381" s="56"/>
      <c r="B381" s="36" t="s">
        <v>104</v>
      </c>
      <c r="C381" s="34">
        <v>0</v>
      </c>
    </row>
    <row r="382" spans="1:3" ht="33" customHeight="1">
      <c r="A382" s="56"/>
      <c r="B382" s="36" t="s">
        <v>105</v>
      </c>
      <c r="C382" s="34">
        <v>0</v>
      </c>
    </row>
    <row r="383" spans="1:3" ht="36.75" customHeight="1">
      <c r="A383" s="56"/>
      <c r="B383" s="36" t="s">
        <v>106</v>
      </c>
      <c r="C383" s="34">
        <v>0</v>
      </c>
    </row>
    <row r="384" spans="1:3" ht="42" customHeight="1">
      <c r="A384" s="56"/>
      <c r="B384" s="36" t="s">
        <v>107</v>
      </c>
      <c r="C384" s="34">
        <v>0</v>
      </c>
    </row>
    <row r="385" spans="1:3" ht="38.25" customHeight="1">
      <c r="A385" s="56"/>
      <c r="B385" s="36" t="s">
        <v>108</v>
      </c>
      <c r="C385" s="34">
        <v>0</v>
      </c>
    </row>
    <row r="386" spans="1:3" ht="34.5" customHeight="1">
      <c r="A386" s="56"/>
      <c r="B386" s="36" t="s">
        <v>115</v>
      </c>
      <c r="C386" s="34">
        <v>0</v>
      </c>
    </row>
    <row r="387" spans="1:3" ht="30.75" customHeight="1">
      <c r="A387" s="56"/>
      <c r="B387" s="36" t="s">
        <v>109</v>
      </c>
      <c r="C387" s="34">
        <v>0</v>
      </c>
    </row>
    <row r="388" spans="1:3" ht="46.5" customHeight="1">
      <c r="A388" s="56"/>
      <c r="B388" s="36" t="s">
        <v>110</v>
      </c>
      <c r="C388" s="34">
        <v>0</v>
      </c>
    </row>
    <row r="389" spans="1:3" ht="75.75" customHeight="1">
      <c r="A389" s="56"/>
      <c r="B389" s="36" t="s">
        <v>111</v>
      </c>
      <c r="C389" s="34">
        <v>0</v>
      </c>
    </row>
    <row r="390" spans="1:3" ht="46.5" customHeight="1">
      <c r="A390" s="56"/>
      <c r="B390" s="36" t="s">
        <v>112</v>
      </c>
      <c r="C390" s="34">
        <v>0</v>
      </c>
    </row>
    <row r="391" spans="1:3" ht="41.25" customHeight="1">
      <c r="A391" s="56"/>
      <c r="B391" s="36" t="s">
        <v>113</v>
      </c>
      <c r="C391" s="34">
        <v>0</v>
      </c>
    </row>
    <row r="392" spans="1:3" ht="30.75" customHeight="1">
      <c r="A392" s="56"/>
      <c r="B392" s="31" t="s">
        <v>102</v>
      </c>
      <c r="C392" s="37">
        <f>C393+C394+C395+C396+C397+C398+C399+C400+C401+C402+C403</f>
        <v>584285.28</v>
      </c>
    </row>
    <row r="393" spans="1:3" ht="35.25" customHeight="1">
      <c r="A393" s="56"/>
      <c r="B393" s="36" t="s">
        <v>103</v>
      </c>
      <c r="C393" s="34">
        <v>56214.62</v>
      </c>
    </row>
    <row r="394" spans="1:3" ht="32.25" customHeight="1">
      <c r="A394" s="56"/>
      <c r="B394" s="36" t="s">
        <v>105</v>
      </c>
      <c r="C394" s="34">
        <v>3875</v>
      </c>
    </row>
    <row r="395" spans="1:3" ht="32.25" customHeight="1">
      <c r="A395" s="56"/>
      <c r="B395" s="36" t="s">
        <v>106</v>
      </c>
      <c r="C395" s="34">
        <v>24370.22</v>
      </c>
    </row>
    <row r="396" spans="1:3" ht="39.75" customHeight="1">
      <c r="A396" s="56"/>
      <c r="B396" s="36" t="s">
        <v>107</v>
      </c>
      <c r="C396" s="34">
        <v>0</v>
      </c>
    </row>
    <row r="397" spans="1:3" ht="36" customHeight="1">
      <c r="A397" s="56"/>
      <c r="B397" s="36" t="s">
        <v>108</v>
      </c>
      <c r="C397" s="34">
        <v>35181.1</v>
      </c>
    </row>
    <row r="398" spans="1:3" ht="34.5" customHeight="1">
      <c r="A398" s="56"/>
      <c r="B398" s="36" t="s">
        <v>115</v>
      </c>
      <c r="C398" s="34">
        <v>0</v>
      </c>
    </row>
    <row r="399" spans="1:3" ht="30.75" customHeight="1">
      <c r="A399" s="56"/>
      <c r="B399" s="36" t="s">
        <v>109</v>
      </c>
      <c r="C399" s="34">
        <v>35194.34</v>
      </c>
    </row>
    <row r="400" spans="1:3" ht="33" customHeight="1">
      <c r="A400" s="56"/>
      <c r="B400" s="36" t="s">
        <v>116</v>
      </c>
      <c r="C400" s="34">
        <v>0</v>
      </c>
    </row>
    <row r="401" spans="1:3" ht="60.75" customHeight="1">
      <c r="A401" s="56"/>
      <c r="B401" s="36" t="s">
        <v>110</v>
      </c>
      <c r="C401" s="34">
        <v>0</v>
      </c>
    </row>
    <row r="402" spans="1:3" ht="75.75" customHeight="1">
      <c r="A402" s="56"/>
      <c r="B402" s="36" t="s">
        <v>111</v>
      </c>
      <c r="C402" s="34">
        <v>429450</v>
      </c>
    </row>
    <row r="403" spans="1:3" ht="42.75" customHeight="1">
      <c r="A403" s="56"/>
      <c r="B403" s="36" t="s">
        <v>113</v>
      </c>
      <c r="C403" s="34">
        <v>0</v>
      </c>
    </row>
    <row r="404" spans="1:3" ht="40.5" customHeight="1">
      <c r="A404" s="57"/>
      <c r="B404" s="31" t="s">
        <v>7</v>
      </c>
      <c r="C404" s="39">
        <f>C304+C316+C328+C339+C347+C350+C356+C360+C362+C365+C379+C392</f>
        <v>11401702.32</v>
      </c>
    </row>
    <row r="405" spans="1:3" ht="29.25" customHeight="1">
      <c r="A405" s="62" t="s">
        <v>175</v>
      </c>
      <c r="B405" s="43" t="s">
        <v>15</v>
      </c>
      <c r="C405" s="37">
        <f>C406+C407+C408+C409+C410+C411+C412</f>
        <v>0</v>
      </c>
    </row>
    <row r="406" spans="1:3" ht="29.25" customHeight="1">
      <c r="A406" s="63"/>
      <c r="B406" s="44" t="s">
        <v>117</v>
      </c>
      <c r="C406" s="34">
        <v>0</v>
      </c>
    </row>
    <row r="407" spans="1:3" ht="29.25" customHeight="1">
      <c r="A407" s="63"/>
      <c r="B407" s="44" t="s">
        <v>118</v>
      </c>
      <c r="C407" s="34">
        <v>0</v>
      </c>
    </row>
    <row r="408" spans="1:3" ht="29.25" customHeight="1">
      <c r="A408" s="63"/>
      <c r="B408" s="44" t="s">
        <v>119</v>
      </c>
      <c r="C408" s="34">
        <v>0</v>
      </c>
    </row>
    <row r="409" spans="1:3" ht="29.25" customHeight="1">
      <c r="A409" s="63"/>
      <c r="B409" s="44" t="s">
        <v>120</v>
      </c>
      <c r="C409" s="34">
        <v>0</v>
      </c>
    </row>
    <row r="410" spans="1:3" ht="29.25" customHeight="1">
      <c r="A410" s="63"/>
      <c r="B410" s="44" t="s">
        <v>121</v>
      </c>
      <c r="C410" s="34">
        <v>0</v>
      </c>
    </row>
    <row r="411" spans="1:3" ht="31.5" customHeight="1">
      <c r="A411" s="63"/>
      <c r="B411" s="44" t="s">
        <v>122</v>
      </c>
      <c r="C411" s="34">
        <v>0</v>
      </c>
    </row>
    <row r="412" spans="1:3" ht="28.5" customHeight="1">
      <c r="A412" s="63"/>
      <c r="B412" s="44" t="s">
        <v>123</v>
      </c>
      <c r="C412" s="34">
        <v>0</v>
      </c>
    </row>
    <row r="413" spans="1:3" ht="29.25" customHeight="1">
      <c r="A413" s="63"/>
      <c r="B413" s="43" t="s">
        <v>40</v>
      </c>
      <c r="C413" s="37">
        <f>C414+C415+C416+C417</f>
        <v>16988</v>
      </c>
    </row>
    <row r="414" spans="1:3" ht="29.25" customHeight="1">
      <c r="A414" s="63"/>
      <c r="B414" s="44" t="s">
        <v>117</v>
      </c>
      <c r="C414" s="34">
        <v>0</v>
      </c>
    </row>
    <row r="415" spans="1:3" ht="29.25" customHeight="1">
      <c r="A415" s="63"/>
      <c r="B415" s="44" t="s">
        <v>119</v>
      </c>
      <c r="C415" s="34">
        <v>16741</v>
      </c>
    </row>
    <row r="416" spans="1:3" ht="29.25" customHeight="1">
      <c r="A416" s="63"/>
      <c r="B416" s="44" t="s">
        <v>121</v>
      </c>
      <c r="C416" s="34">
        <v>0</v>
      </c>
    </row>
    <row r="417" spans="1:3" ht="29.25" customHeight="1">
      <c r="A417" s="63"/>
      <c r="B417" s="44" t="s">
        <v>122</v>
      </c>
      <c r="C417" s="34">
        <v>247</v>
      </c>
    </row>
    <row r="418" spans="1:3" ht="29.25" customHeight="1">
      <c r="A418" s="63"/>
      <c r="B418" s="31" t="s">
        <v>38</v>
      </c>
      <c r="C418" s="37">
        <f>C419+C420</f>
        <v>17430</v>
      </c>
    </row>
    <row r="419" spans="1:3" ht="29.25" customHeight="1">
      <c r="A419" s="63"/>
      <c r="B419" s="44" t="s">
        <v>117</v>
      </c>
      <c r="C419" s="34">
        <v>0</v>
      </c>
    </row>
    <row r="420" spans="1:3" ht="29.25" customHeight="1">
      <c r="A420" s="63"/>
      <c r="B420" s="44" t="s">
        <v>119</v>
      </c>
      <c r="C420" s="34">
        <v>17430</v>
      </c>
    </row>
    <row r="421" spans="1:3" ht="33" customHeight="1">
      <c r="A421" s="63"/>
      <c r="B421" s="31" t="s">
        <v>98</v>
      </c>
      <c r="C421" s="37">
        <f>C422+C423+C424+C425+C426</f>
        <v>21960</v>
      </c>
    </row>
    <row r="422" spans="1:3" ht="29.25" customHeight="1">
      <c r="A422" s="63"/>
      <c r="B422" s="44" t="s">
        <v>117</v>
      </c>
      <c r="C422" s="34">
        <v>0</v>
      </c>
    </row>
    <row r="423" spans="1:3" ht="29.25" customHeight="1">
      <c r="A423" s="63"/>
      <c r="B423" s="44" t="s">
        <v>118</v>
      </c>
      <c r="C423" s="34">
        <v>0</v>
      </c>
    </row>
    <row r="424" spans="1:3" ht="29.25" customHeight="1">
      <c r="A424" s="63"/>
      <c r="B424" s="44" t="s">
        <v>124</v>
      </c>
      <c r="C424" s="34">
        <v>21960</v>
      </c>
    </row>
    <row r="425" spans="1:3" ht="29.25" customHeight="1">
      <c r="A425" s="63"/>
      <c r="B425" s="44" t="s">
        <v>120</v>
      </c>
      <c r="C425" s="34">
        <v>0</v>
      </c>
    </row>
    <row r="426" spans="1:3" ht="24.75" customHeight="1">
      <c r="A426" s="63"/>
      <c r="B426" s="44" t="s">
        <v>123</v>
      </c>
      <c r="C426" s="34">
        <v>0</v>
      </c>
    </row>
    <row r="427" spans="1:3" ht="33" customHeight="1">
      <c r="A427" s="63"/>
      <c r="B427" s="31" t="s">
        <v>10</v>
      </c>
      <c r="C427" s="37">
        <f>C428+C429</f>
        <v>0</v>
      </c>
    </row>
    <row r="428" spans="1:3" ht="29.25" customHeight="1">
      <c r="A428" s="63"/>
      <c r="B428" s="44" t="s">
        <v>121</v>
      </c>
      <c r="C428" s="34">
        <v>0</v>
      </c>
    </row>
    <row r="429" spans="1:3" ht="29.25" customHeight="1">
      <c r="A429" s="63"/>
      <c r="B429" s="44" t="s">
        <v>122</v>
      </c>
      <c r="C429" s="34">
        <v>0</v>
      </c>
    </row>
    <row r="430" spans="1:3" ht="28.5" customHeight="1">
      <c r="A430" s="63"/>
      <c r="B430" s="31" t="s">
        <v>41</v>
      </c>
      <c r="C430" s="37">
        <f>C431+C432+C433+C434+C435+C436+C437+C438</f>
        <v>0</v>
      </c>
    </row>
    <row r="431" spans="1:3" ht="28.5" customHeight="1">
      <c r="A431" s="63"/>
      <c r="B431" s="44" t="s">
        <v>117</v>
      </c>
      <c r="C431" s="34">
        <v>0</v>
      </c>
    </row>
    <row r="432" spans="1:3" ht="35.25" customHeight="1">
      <c r="A432" s="63"/>
      <c r="B432" s="44" t="s">
        <v>118</v>
      </c>
      <c r="C432" s="34">
        <v>0</v>
      </c>
    </row>
    <row r="433" spans="1:3" ht="28.5" customHeight="1">
      <c r="A433" s="63"/>
      <c r="B433" s="44" t="s">
        <v>124</v>
      </c>
      <c r="C433" s="34">
        <v>0</v>
      </c>
    </row>
    <row r="434" spans="1:3" ht="28.5" customHeight="1">
      <c r="A434" s="63"/>
      <c r="B434" s="44" t="s">
        <v>119</v>
      </c>
      <c r="C434" s="34">
        <v>0</v>
      </c>
    </row>
    <row r="435" spans="1:3" ht="30" customHeight="1">
      <c r="A435" s="63"/>
      <c r="B435" s="44" t="s">
        <v>120</v>
      </c>
      <c r="C435" s="34">
        <v>0</v>
      </c>
    </row>
    <row r="436" spans="1:3" ht="28.5" customHeight="1">
      <c r="A436" s="63"/>
      <c r="B436" s="44" t="s">
        <v>121</v>
      </c>
      <c r="C436" s="34">
        <v>0</v>
      </c>
    </row>
    <row r="437" spans="1:3" ht="29.25" customHeight="1">
      <c r="A437" s="63"/>
      <c r="B437" s="44" t="s">
        <v>122</v>
      </c>
      <c r="C437" s="34">
        <v>0</v>
      </c>
    </row>
    <row r="438" spans="1:3" ht="27" customHeight="1">
      <c r="A438" s="63"/>
      <c r="B438" s="44" t="s">
        <v>123</v>
      </c>
      <c r="C438" s="34">
        <v>0</v>
      </c>
    </row>
    <row r="439" spans="1:3" ht="34.5" customHeight="1">
      <c r="A439" s="63"/>
      <c r="B439" s="31" t="s">
        <v>17</v>
      </c>
      <c r="C439" s="37">
        <f>C440+C441+C442+C443</f>
        <v>73810.75</v>
      </c>
    </row>
    <row r="440" spans="1:3" ht="29.25" customHeight="1">
      <c r="A440" s="63"/>
      <c r="B440" s="44" t="s">
        <v>117</v>
      </c>
      <c r="C440" s="34">
        <v>73810.75</v>
      </c>
    </row>
    <row r="441" spans="1:3" ht="29.25" customHeight="1">
      <c r="A441" s="63"/>
      <c r="B441" s="44" t="s">
        <v>119</v>
      </c>
      <c r="C441" s="34">
        <v>0</v>
      </c>
    </row>
    <row r="442" spans="1:3" ht="29.25" customHeight="1">
      <c r="A442" s="63"/>
      <c r="B442" s="44" t="s">
        <v>121</v>
      </c>
      <c r="C442" s="34">
        <v>0</v>
      </c>
    </row>
    <row r="443" spans="1:3" ht="29.25" customHeight="1">
      <c r="A443" s="63"/>
      <c r="B443" s="44" t="s">
        <v>122</v>
      </c>
      <c r="C443" s="34">
        <v>0</v>
      </c>
    </row>
    <row r="444" spans="1:3" ht="43.5" customHeight="1">
      <c r="A444" s="63"/>
      <c r="B444" s="31" t="s">
        <v>22</v>
      </c>
      <c r="C444" s="37">
        <f>C445+C446+C447+C448</f>
        <v>0</v>
      </c>
    </row>
    <row r="445" spans="1:3" ht="29.25" customHeight="1">
      <c r="A445" s="63"/>
      <c r="B445" s="44" t="s">
        <v>117</v>
      </c>
      <c r="C445" s="34">
        <v>0</v>
      </c>
    </row>
    <row r="446" spans="1:3" ht="29.25" customHeight="1">
      <c r="A446" s="63"/>
      <c r="B446" s="44" t="s">
        <v>119</v>
      </c>
      <c r="C446" s="34">
        <v>0</v>
      </c>
    </row>
    <row r="447" spans="1:3" ht="29.25" customHeight="1">
      <c r="A447" s="63"/>
      <c r="B447" s="44" t="s">
        <v>121</v>
      </c>
      <c r="C447" s="34">
        <v>0</v>
      </c>
    </row>
    <row r="448" spans="1:3" ht="29.25" customHeight="1">
      <c r="A448" s="63"/>
      <c r="B448" s="44" t="s">
        <v>122</v>
      </c>
      <c r="C448" s="34">
        <v>0</v>
      </c>
    </row>
    <row r="449" spans="1:3" ht="29.25" customHeight="1">
      <c r="A449" s="63"/>
      <c r="B449" s="31" t="s">
        <v>94</v>
      </c>
      <c r="C449" s="37">
        <f>C450+C451+C452+C453+C454</f>
        <v>0</v>
      </c>
    </row>
    <row r="450" spans="1:3" ht="29.25" customHeight="1">
      <c r="A450" s="63"/>
      <c r="B450" s="44" t="s">
        <v>117</v>
      </c>
      <c r="C450" s="34">
        <v>0</v>
      </c>
    </row>
    <row r="451" spans="1:3" ht="29.25" customHeight="1">
      <c r="A451" s="63"/>
      <c r="B451" s="44" t="s">
        <v>119</v>
      </c>
      <c r="C451" s="34">
        <v>0</v>
      </c>
    </row>
    <row r="452" spans="1:3" ht="29.25" customHeight="1">
      <c r="A452" s="63"/>
      <c r="B452" s="44" t="s">
        <v>120</v>
      </c>
      <c r="C452" s="34">
        <v>0</v>
      </c>
    </row>
    <row r="453" spans="1:3" ht="29.25" customHeight="1">
      <c r="A453" s="63"/>
      <c r="B453" s="44" t="s">
        <v>121</v>
      </c>
      <c r="C453" s="34">
        <v>0</v>
      </c>
    </row>
    <row r="454" spans="1:3" ht="29.25" customHeight="1">
      <c r="A454" s="63"/>
      <c r="B454" s="44" t="s">
        <v>122</v>
      </c>
      <c r="C454" s="34">
        <v>0</v>
      </c>
    </row>
    <row r="455" spans="1:3" ht="45" customHeight="1">
      <c r="A455" s="64"/>
      <c r="B455" s="31" t="s">
        <v>7</v>
      </c>
      <c r="C455" s="37">
        <f>C405+C413+C418+C421+C427+C430+C439+C444+C449</f>
        <v>130188.75</v>
      </c>
    </row>
    <row r="456" spans="1:3" ht="37.5" customHeight="1">
      <c r="A456" s="55" t="s">
        <v>176</v>
      </c>
      <c r="B456" s="31" t="s">
        <v>98</v>
      </c>
      <c r="C456" s="37">
        <f>C457+C458+C459</f>
        <v>0</v>
      </c>
    </row>
    <row r="457" spans="1:3" ht="32.25" customHeight="1">
      <c r="A457" s="56"/>
      <c r="B457" s="36" t="s">
        <v>125</v>
      </c>
      <c r="C457" s="34">
        <v>0</v>
      </c>
    </row>
    <row r="458" spans="1:3" ht="36" customHeight="1">
      <c r="A458" s="56"/>
      <c r="B458" s="36" t="s">
        <v>126</v>
      </c>
      <c r="C458" s="34">
        <v>0</v>
      </c>
    </row>
    <row r="459" spans="1:3" ht="36" customHeight="1">
      <c r="A459" s="56"/>
      <c r="B459" s="36" t="s">
        <v>127</v>
      </c>
      <c r="C459" s="34">
        <v>0</v>
      </c>
    </row>
    <row r="460" spans="1:3" ht="33.75" customHeight="1">
      <c r="A460" s="56"/>
      <c r="B460" s="31" t="s">
        <v>15</v>
      </c>
      <c r="C460" s="37">
        <f>C461+C462+C463+C464</f>
        <v>0</v>
      </c>
    </row>
    <row r="461" spans="1:3" ht="33.75" customHeight="1">
      <c r="A461" s="56"/>
      <c r="B461" s="36" t="s">
        <v>125</v>
      </c>
      <c r="C461" s="34">
        <v>0</v>
      </c>
    </row>
    <row r="462" spans="1:3" ht="32.25" customHeight="1">
      <c r="A462" s="56"/>
      <c r="B462" s="36" t="s">
        <v>128</v>
      </c>
      <c r="C462" s="34">
        <v>0</v>
      </c>
    </row>
    <row r="463" spans="1:3" ht="36" customHeight="1">
      <c r="A463" s="56"/>
      <c r="B463" s="36" t="s">
        <v>126</v>
      </c>
      <c r="C463" s="34">
        <v>0</v>
      </c>
    </row>
    <row r="464" spans="1:3" ht="36" customHeight="1">
      <c r="A464" s="56"/>
      <c r="B464" s="36" t="s">
        <v>127</v>
      </c>
      <c r="C464" s="34">
        <v>0</v>
      </c>
    </row>
    <row r="465" spans="1:3" ht="42.75" customHeight="1">
      <c r="A465" s="57"/>
      <c r="B465" s="31" t="s">
        <v>7</v>
      </c>
      <c r="C465" s="39">
        <f>C460+C456</f>
        <v>0</v>
      </c>
    </row>
    <row r="466" spans="1:3" ht="35.25" customHeight="1">
      <c r="A466" s="65" t="s">
        <v>129</v>
      </c>
      <c r="B466" s="31" t="s">
        <v>32</v>
      </c>
      <c r="C466" s="37">
        <f>C467+C468+C469+C470+C471+C472</f>
        <v>842904.8</v>
      </c>
    </row>
    <row r="467" spans="1:3" ht="38.25" customHeight="1">
      <c r="A467" s="66"/>
      <c r="B467" s="36" t="s">
        <v>130</v>
      </c>
      <c r="C467" s="34">
        <v>0</v>
      </c>
    </row>
    <row r="468" spans="1:3" ht="48.75" customHeight="1">
      <c r="A468" s="66"/>
      <c r="B468" s="36" t="s">
        <v>131</v>
      </c>
      <c r="C468" s="34">
        <v>130374.8</v>
      </c>
    </row>
    <row r="469" spans="1:3" ht="50.25" customHeight="1">
      <c r="A469" s="66"/>
      <c r="B469" s="36" t="s">
        <v>132</v>
      </c>
      <c r="C469" s="34">
        <v>0</v>
      </c>
    </row>
    <row r="470" spans="1:3" ht="52.5" customHeight="1">
      <c r="A470" s="66"/>
      <c r="B470" s="36" t="s">
        <v>133</v>
      </c>
      <c r="C470" s="34">
        <v>682800</v>
      </c>
    </row>
    <row r="471" spans="1:3" ht="63.75" customHeight="1">
      <c r="A471" s="66"/>
      <c r="B471" s="36" t="s">
        <v>134</v>
      </c>
      <c r="C471" s="34">
        <v>0</v>
      </c>
    </row>
    <row r="472" spans="1:3" ht="63" customHeight="1">
      <c r="A472" s="66"/>
      <c r="B472" s="36" t="s">
        <v>135</v>
      </c>
      <c r="C472" s="34">
        <v>29730</v>
      </c>
    </row>
    <row r="473" spans="1:3" ht="35.25" customHeight="1">
      <c r="A473" s="66"/>
      <c r="B473" s="31" t="s">
        <v>17</v>
      </c>
      <c r="C473" s="37">
        <f>C474+C475+C476+C477+C478+C479</f>
        <v>109372</v>
      </c>
    </row>
    <row r="474" spans="1:3" ht="38.25" customHeight="1">
      <c r="A474" s="66"/>
      <c r="B474" s="36" t="s">
        <v>130</v>
      </c>
      <c r="C474" s="34">
        <v>0</v>
      </c>
    </row>
    <row r="475" spans="1:3" ht="48.75" customHeight="1">
      <c r="A475" s="66"/>
      <c r="B475" s="36" t="s">
        <v>131</v>
      </c>
      <c r="C475" s="34">
        <v>53648</v>
      </c>
    </row>
    <row r="476" spans="1:3" ht="50.25" customHeight="1">
      <c r="A476" s="66"/>
      <c r="B476" s="36" t="s">
        <v>132</v>
      </c>
      <c r="C476" s="34">
        <v>0</v>
      </c>
    </row>
    <row r="477" spans="1:3" ht="52.5" customHeight="1">
      <c r="A477" s="66"/>
      <c r="B477" s="36" t="s">
        <v>133</v>
      </c>
      <c r="C477" s="34">
        <v>0</v>
      </c>
    </row>
    <row r="478" spans="1:3" ht="63.75" customHeight="1">
      <c r="A478" s="66"/>
      <c r="B478" s="36" t="s">
        <v>134</v>
      </c>
      <c r="C478" s="34">
        <v>36276</v>
      </c>
    </row>
    <row r="479" spans="1:3" ht="63" customHeight="1">
      <c r="A479" s="66"/>
      <c r="B479" s="36" t="s">
        <v>135</v>
      </c>
      <c r="C479" s="34">
        <v>19448</v>
      </c>
    </row>
    <row r="480" spans="1:3" ht="35.25" customHeight="1">
      <c r="A480" s="66"/>
      <c r="B480" s="31" t="s">
        <v>34</v>
      </c>
      <c r="C480" s="37">
        <f>C481+C482+C483+C484+C485+C486</f>
        <v>0</v>
      </c>
    </row>
    <row r="481" spans="1:3" ht="38.25" customHeight="1">
      <c r="A481" s="66"/>
      <c r="B481" s="36" t="s">
        <v>130</v>
      </c>
      <c r="C481" s="34">
        <v>0</v>
      </c>
    </row>
    <row r="482" spans="1:3" ht="48.75" customHeight="1">
      <c r="A482" s="66"/>
      <c r="B482" s="36" t="s">
        <v>131</v>
      </c>
      <c r="C482" s="34">
        <v>0</v>
      </c>
    </row>
    <row r="483" spans="1:3" ht="50.25" customHeight="1">
      <c r="A483" s="66"/>
      <c r="B483" s="36" t="s">
        <v>132</v>
      </c>
      <c r="C483" s="34">
        <v>0</v>
      </c>
    </row>
    <row r="484" spans="1:3" ht="52.5" customHeight="1">
      <c r="A484" s="66"/>
      <c r="B484" s="36" t="s">
        <v>133</v>
      </c>
      <c r="C484" s="34">
        <v>0</v>
      </c>
    </row>
    <row r="485" spans="1:3" ht="63.75" customHeight="1">
      <c r="A485" s="66"/>
      <c r="B485" s="36" t="s">
        <v>134</v>
      </c>
      <c r="C485" s="34">
        <v>0</v>
      </c>
    </row>
    <row r="486" spans="1:3" ht="63" customHeight="1">
      <c r="A486" s="66"/>
      <c r="B486" s="36" t="s">
        <v>135</v>
      </c>
      <c r="C486" s="34">
        <v>0</v>
      </c>
    </row>
    <row r="487" spans="1:3" ht="48.75" customHeight="1">
      <c r="A487" s="67"/>
      <c r="B487" s="31" t="s">
        <v>7</v>
      </c>
      <c r="C487" s="37">
        <f>C466+C473+C480</f>
        <v>952276.8</v>
      </c>
    </row>
    <row r="488" spans="1:3" ht="27.75" customHeight="1">
      <c r="A488" s="48" t="s">
        <v>177</v>
      </c>
      <c r="B488" s="36" t="s">
        <v>98</v>
      </c>
      <c r="C488" s="34">
        <v>0</v>
      </c>
    </row>
    <row r="489" spans="1:3" ht="34.5" customHeight="1">
      <c r="A489" s="49"/>
      <c r="B489" s="36" t="s">
        <v>34</v>
      </c>
      <c r="C489" s="34">
        <v>0</v>
      </c>
    </row>
    <row r="490" spans="1:3" ht="27.75" customHeight="1">
      <c r="A490" s="49"/>
      <c r="B490" s="36" t="s">
        <v>22</v>
      </c>
      <c r="C490" s="34">
        <v>5100</v>
      </c>
    </row>
    <row r="491" spans="1:3" ht="28.5" customHeight="1">
      <c r="A491" s="49"/>
      <c r="B491" s="36" t="s">
        <v>41</v>
      </c>
      <c r="C491" s="34">
        <v>0</v>
      </c>
    </row>
    <row r="492" spans="1:3" ht="48.75" customHeight="1">
      <c r="A492" s="50"/>
      <c r="B492" s="31" t="s">
        <v>7</v>
      </c>
      <c r="C492" s="37">
        <f>C488+C489+C490+C491</f>
        <v>5100</v>
      </c>
    </row>
    <row r="493" spans="1:3" ht="28.5" customHeight="1">
      <c r="A493" s="48" t="s">
        <v>178</v>
      </c>
      <c r="B493" s="36" t="s">
        <v>40</v>
      </c>
      <c r="C493" s="34">
        <v>0</v>
      </c>
    </row>
    <row r="494" spans="1:3" ht="28.5" customHeight="1">
      <c r="A494" s="49"/>
      <c r="B494" s="36" t="s">
        <v>98</v>
      </c>
      <c r="C494" s="34">
        <v>0</v>
      </c>
    </row>
    <row r="495" spans="1:3" ht="28.5" customHeight="1">
      <c r="A495" s="49"/>
      <c r="B495" s="36" t="s">
        <v>15</v>
      </c>
      <c r="C495" s="34">
        <v>0</v>
      </c>
    </row>
    <row r="496" spans="1:3" ht="34.5" customHeight="1">
      <c r="A496" s="49"/>
      <c r="B496" s="36" t="s">
        <v>136</v>
      </c>
      <c r="C496" s="34">
        <v>0</v>
      </c>
    </row>
    <row r="497" spans="1:3" ht="28.5" customHeight="1">
      <c r="A497" s="49"/>
      <c r="B497" s="36" t="s">
        <v>20</v>
      </c>
      <c r="C497" s="34">
        <v>0</v>
      </c>
    </row>
    <row r="498" spans="1:3" ht="28.5" customHeight="1">
      <c r="A498" s="49"/>
      <c r="B498" s="36" t="s">
        <v>17</v>
      </c>
      <c r="C498" s="34">
        <v>0</v>
      </c>
    </row>
    <row r="499" spans="1:3" ht="34.5" customHeight="1">
      <c r="A499" s="49"/>
      <c r="B499" s="36" t="s">
        <v>19</v>
      </c>
      <c r="C499" s="34">
        <v>0</v>
      </c>
    </row>
    <row r="500" spans="1:3" ht="28.5" customHeight="1">
      <c r="A500" s="50"/>
      <c r="B500" s="31" t="s">
        <v>7</v>
      </c>
      <c r="C500" s="37">
        <f>C499+C498+C497+C496+C495+C494+C493</f>
        <v>0</v>
      </c>
    </row>
    <row r="501" spans="1:3" ht="33.75" customHeight="1">
      <c r="A501" s="48" t="s">
        <v>179</v>
      </c>
      <c r="B501" s="36" t="s">
        <v>19</v>
      </c>
      <c r="C501" s="34">
        <v>10956245.06</v>
      </c>
    </row>
    <row r="502" spans="1:3" ht="28.5" customHeight="1">
      <c r="A502" s="49"/>
      <c r="B502" s="36" t="s">
        <v>16</v>
      </c>
      <c r="C502" s="34">
        <v>488306.12</v>
      </c>
    </row>
    <row r="503" spans="1:3" ht="28.5" customHeight="1">
      <c r="A503" s="49"/>
      <c r="B503" s="36" t="s">
        <v>15</v>
      </c>
      <c r="C503" s="38">
        <v>2148048.58</v>
      </c>
    </row>
    <row r="504" spans="1:3" ht="28.5" customHeight="1">
      <c r="A504" s="49"/>
      <c r="B504" s="36" t="s">
        <v>21</v>
      </c>
      <c r="C504" s="34">
        <v>160581.19</v>
      </c>
    </row>
    <row r="505" spans="1:3" ht="28.5" customHeight="1">
      <c r="A505" s="49"/>
      <c r="B505" s="36" t="s">
        <v>11</v>
      </c>
      <c r="C505" s="34">
        <v>3181872.63</v>
      </c>
    </row>
    <row r="506" spans="1:3" ht="28.5" customHeight="1">
      <c r="A506" s="49"/>
      <c r="B506" s="36" t="s">
        <v>23</v>
      </c>
      <c r="C506" s="34">
        <v>1386600.04</v>
      </c>
    </row>
    <row r="507" spans="1:3" ht="28.5" customHeight="1">
      <c r="A507" s="49"/>
      <c r="B507" s="36" t="s">
        <v>10</v>
      </c>
      <c r="C507" s="34">
        <v>1937045.06</v>
      </c>
    </row>
    <row r="508" spans="1:3" ht="28.5" customHeight="1">
      <c r="A508" s="49"/>
      <c r="B508" s="36" t="s">
        <v>26</v>
      </c>
      <c r="C508" s="34">
        <v>417748.85</v>
      </c>
    </row>
    <row r="509" spans="1:3" ht="28.5" customHeight="1">
      <c r="A509" s="49"/>
      <c r="B509" s="36" t="s">
        <v>17</v>
      </c>
      <c r="C509" s="34">
        <v>4245308.06</v>
      </c>
    </row>
    <row r="510" spans="1:3" ht="28.5" customHeight="1">
      <c r="A510" s="49"/>
      <c r="B510" s="36" t="s">
        <v>28</v>
      </c>
      <c r="C510" s="34">
        <v>3022139.49</v>
      </c>
    </row>
    <row r="511" spans="1:3" ht="26.25" customHeight="1">
      <c r="A511" s="49"/>
      <c r="B511" s="36" t="s">
        <v>41</v>
      </c>
      <c r="C511" s="34">
        <v>4393439.99</v>
      </c>
    </row>
    <row r="512" spans="1:3" ht="40.5" customHeight="1">
      <c r="A512" s="49"/>
      <c r="B512" s="36" t="s">
        <v>43</v>
      </c>
      <c r="C512" s="34">
        <v>1716676.09</v>
      </c>
    </row>
    <row r="513" spans="1:3" ht="30" customHeight="1">
      <c r="A513" s="49"/>
      <c r="B513" s="36" t="s">
        <v>137</v>
      </c>
      <c r="C513" s="34">
        <v>140415.79</v>
      </c>
    </row>
    <row r="514" spans="1:3" ht="42.75" customHeight="1">
      <c r="A514" s="49"/>
      <c r="B514" s="36" t="s">
        <v>138</v>
      </c>
      <c r="C514" s="34">
        <v>591605.94</v>
      </c>
    </row>
    <row r="515" spans="1:3" ht="30" customHeight="1">
      <c r="A515" s="49"/>
      <c r="B515" s="36" t="s">
        <v>50</v>
      </c>
      <c r="C515" s="34">
        <v>321430.65</v>
      </c>
    </row>
    <row r="516" spans="1:3" ht="45.75" customHeight="1">
      <c r="A516" s="49"/>
      <c r="B516" s="36" t="s">
        <v>139</v>
      </c>
      <c r="C516" s="34">
        <v>1021579.39</v>
      </c>
    </row>
    <row r="517" spans="1:3" ht="45.75" customHeight="1">
      <c r="A517" s="49"/>
      <c r="B517" s="36" t="s">
        <v>140</v>
      </c>
      <c r="C517" s="34">
        <v>24630.19</v>
      </c>
    </row>
    <row r="518" spans="1:3" ht="45.75" customHeight="1">
      <c r="A518" s="49"/>
      <c r="B518" s="36" t="s">
        <v>141</v>
      </c>
      <c r="C518" s="34">
        <v>84992.75</v>
      </c>
    </row>
    <row r="519" spans="1:3" ht="45.75" customHeight="1">
      <c r="A519" s="49"/>
      <c r="B519" s="36" t="s">
        <v>25</v>
      </c>
      <c r="C519" s="34">
        <v>758671</v>
      </c>
    </row>
    <row r="520" spans="1:3" ht="45.75" customHeight="1">
      <c r="A520" s="49"/>
      <c r="B520" s="36" t="s">
        <v>20</v>
      </c>
      <c r="C520" s="34">
        <v>295250.61</v>
      </c>
    </row>
    <row r="521" spans="1:3" ht="45.75" customHeight="1">
      <c r="A521" s="49"/>
      <c r="B521" s="36" t="s">
        <v>59</v>
      </c>
      <c r="C521" s="34">
        <v>0</v>
      </c>
    </row>
    <row r="522" spans="1:3" ht="45.75" customHeight="1">
      <c r="A522" s="49"/>
      <c r="B522" s="36" t="s">
        <v>45</v>
      </c>
      <c r="C522" s="34">
        <v>0</v>
      </c>
    </row>
    <row r="523" spans="1:3" ht="45.75" customHeight="1">
      <c r="A523" s="49"/>
      <c r="B523" s="36" t="s">
        <v>52</v>
      </c>
      <c r="C523" s="34">
        <v>0</v>
      </c>
    </row>
    <row r="524" spans="1:3" ht="45.75" customHeight="1">
      <c r="A524" s="49"/>
      <c r="B524" s="36" t="s">
        <v>53</v>
      </c>
      <c r="C524" s="34">
        <v>119738.04</v>
      </c>
    </row>
    <row r="525" spans="1:3" ht="45.75" customHeight="1">
      <c r="A525" s="49"/>
      <c r="B525" s="36" t="s">
        <v>54</v>
      </c>
      <c r="C525" s="34">
        <v>492105.11</v>
      </c>
    </row>
    <row r="526" spans="1:3" ht="45.75" customHeight="1">
      <c r="A526" s="49"/>
      <c r="B526" s="36" t="s">
        <v>57</v>
      </c>
      <c r="C526" s="34">
        <v>137813.06</v>
      </c>
    </row>
    <row r="527" spans="1:3" ht="45.75" customHeight="1">
      <c r="A527" s="49"/>
      <c r="B527" s="36" t="s">
        <v>142</v>
      </c>
      <c r="C527" s="34">
        <v>279224.43</v>
      </c>
    </row>
    <row r="528" spans="1:3" ht="45.75" customHeight="1">
      <c r="A528" s="49"/>
      <c r="B528" s="36" t="s">
        <v>63</v>
      </c>
      <c r="C528" s="34">
        <v>265404.58</v>
      </c>
    </row>
    <row r="529" spans="1:3" ht="45.75" customHeight="1">
      <c r="A529" s="49"/>
      <c r="B529" s="36" t="s">
        <v>65</v>
      </c>
      <c r="C529" s="34">
        <v>988090.88</v>
      </c>
    </row>
    <row r="530" spans="1:3" ht="45.75" customHeight="1">
      <c r="A530" s="49"/>
      <c r="B530" s="36" t="s">
        <v>66</v>
      </c>
      <c r="C530" s="34">
        <v>604132.5</v>
      </c>
    </row>
    <row r="531" spans="1:3" ht="45.75" customHeight="1">
      <c r="A531" s="49"/>
      <c r="B531" s="36" t="s">
        <v>67</v>
      </c>
      <c r="C531" s="34">
        <v>533515.42</v>
      </c>
    </row>
    <row r="532" spans="1:3" ht="45.75" customHeight="1">
      <c r="A532" s="49"/>
      <c r="B532" s="36" t="s">
        <v>143</v>
      </c>
      <c r="C532" s="34">
        <v>275947.33</v>
      </c>
    </row>
    <row r="533" spans="1:3" ht="33" customHeight="1">
      <c r="A533" s="50"/>
      <c r="B533" s="31" t="s">
        <v>7</v>
      </c>
      <c r="C533" s="39">
        <f>C501+C502+C503+C504+C505+C506+C507+C508+C509+C510+C511+C512+C513+C514+C515+C516+C517+C518+C519+C520+C521+C522+C523+C524+C525+C526+C527+C528+C529+C530+C531+C532</f>
        <v>40988558.83</v>
      </c>
    </row>
    <row r="534" spans="1:3" ht="37.5" customHeight="1">
      <c r="A534" s="51" t="s">
        <v>144</v>
      </c>
      <c r="B534" s="36" t="s">
        <v>38</v>
      </c>
      <c r="C534" s="34">
        <v>196410.04</v>
      </c>
    </row>
    <row r="535" spans="1:3" ht="48" customHeight="1">
      <c r="A535" s="52"/>
      <c r="B535" s="36" t="s">
        <v>139</v>
      </c>
      <c r="C535" s="34">
        <v>0</v>
      </c>
    </row>
    <row r="536" spans="1:3" ht="46.5" customHeight="1">
      <c r="A536" s="53"/>
      <c r="B536" s="31" t="s">
        <v>7</v>
      </c>
      <c r="C536" s="39">
        <f>C534+C535</f>
        <v>196410.04</v>
      </c>
    </row>
    <row r="537" spans="1:3" ht="39.75" customHeight="1">
      <c r="A537" s="51" t="s">
        <v>180</v>
      </c>
      <c r="B537" s="31" t="s">
        <v>10</v>
      </c>
      <c r="C537" s="34">
        <v>4330502.92</v>
      </c>
    </row>
    <row r="538" spans="1:3" ht="37.5" customHeight="1">
      <c r="A538" s="52"/>
      <c r="B538" s="31" t="s">
        <v>15</v>
      </c>
      <c r="C538" s="34">
        <v>0</v>
      </c>
    </row>
    <row r="539" spans="1:3" ht="42" customHeight="1">
      <c r="A539" s="52"/>
      <c r="B539" s="31" t="s">
        <v>16</v>
      </c>
      <c r="C539" s="34">
        <v>0</v>
      </c>
    </row>
    <row r="540" spans="1:3" ht="31.5" customHeight="1">
      <c r="A540" s="52"/>
      <c r="B540" s="31" t="s">
        <v>59</v>
      </c>
      <c r="C540" s="34">
        <v>196633.02</v>
      </c>
    </row>
    <row r="541" spans="1:3" ht="31.5" customHeight="1">
      <c r="A541" s="52"/>
      <c r="B541" s="31" t="s">
        <v>18</v>
      </c>
      <c r="C541" s="34">
        <v>0</v>
      </c>
    </row>
    <row r="542" spans="1:3" ht="39" customHeight="1">
      <c r="A542" s="53"/>
      <c r="B542" s="31" t="s">
        <v>7</v>
      </c>
      <c r="C542" s="37">
        <f>C537+C538+C539+C540+C541</f>
        <v>4527135.9399999995</v>
      </c>
    </row>
    <row r="543" spans="1:3" ht="28.5" customHeight="1">
      <c r="A543" s="48" t="s">
        <v>181</v>
      </c>
      <c r="B543" s="36" t="s">
        <v>15</v>
      </c>
      <c r="C543" s="34">
        <v>5992910.14</v>
      </c>
    </row>
    <row r="544" spans="1:3" ht="28.5" customHeight="1">
      <c r="A544" s="49"/>
      <c r="B544" s="36" t="s">
        <v>16</v>
      </c>
      <c r="C544" s="34">
        <v>4461292.28</v>
      </c>
    </row>
    <row r="545" spans="1:3" ht="28.5" customHeight="1">
      <c r="A545" s="49"/>
      <c r="B545" s="36" t="s">
        <v>17</v>
      </c>
      <c r="C545" s="34">
        <v>787832.72</v>
      </c>
    </row>
    <row r="546" spans="1:3" ht="28.5" customHeight="1">
      <c r="A546" s="49"/>
      <c r="B546" s="36" t="s">
        <v>10</v>
      </c>
      <c r="C546" s="34">
        <v>2555989.77</v>
      </c>
    </row>
    <row r="547" spans="1:3" ht="31.5" customHeight="1">
      <c r="A547" s="49"/>
      <c r="B547" s="36" t="s">
        <v>18</v>
      </c>
      <c r="C547" s="34">
        <v>0</v>
      </c>
    </row>
    <row r="548" spans="1:3" ht="36.75" customHeight="1">
      <c r="A548" s="49"/>
      <c r="B548" s="36" t="s">
        <v>48</v>
      </c>
      <c r="C548" s="34">
        <v>0</v>
      </c>
    </row>
    <row r="549" spans="1:3" ht="38.25" customHeight="1">
      <c r="A549" s="50"/>
      <c r="B549" s="31" t="s">
        <v>7</v>
      </c>
      <c r="C549" s="39">
        <f>C543+C544+C545+C546+C547+C548</f>
        <v>13798024.91</v>
      </c>
    </row>
    <row r="550" spans="1:3" ht="45.75" customHeight="1">
      <c r="A550" s="51" t="s">
        <v>185</v>
      </c>
      <c r="B550" s="36" t="s">
        <v>18</v>
      </c>
      <c r="C550" s="34">
        <v>0</v>
      </c>
    </row>
    <row r="551" spans="1:3" ht="45.75" customHeight="1">
      <c r="A551" s="52"/>
      <c r="B551" s="36" t="s">
        <v>3</v>
      </c>
      <c r="C551" s="34">
        <v>0</v>
      </c>
    </row>
    <row r="552" spans="1:3" ht="45.75" customHeight="1">
      <c r="A552" s="53"/>
      <c r="B552" s="31" t="s">
        <v>7</v>
      </c>
      <c r="C552" s="34">
        <f>C550+C551</f>
        <v>0</v>
      </c>
    </row>
    <row r="553" spans="1:3" ht="33" customHeight="1">
      <c r="A553" s="62" t="s">
        <v>175</v>
      </c>
      <c r="B553" s="31" t="s">
        <v>98</v>
      </c>
      <c r="C553" s="37">
        <f>C554</f>
        <v>0</v>
      </c>
    </row>
    <row r="554" spans="1:3" ht="45" customHeight="1">
      <c r="A554" s="63"/>
      <c r="B554" s="44" t="s">
        <v>145</v>
      </c>
      <c r="C554" s="34">
        <v>0</v>
      </c>
    </row>
    <row r="555" spans="1:3" ht="45" customHeight="1">
      <c r="A555" s="64"/>
      <c r="B555" s="31" t="s">
        <v>7</v>
      </c>
      <c r="C555" s="37">
        <f>C553</f>
        <v>0</v>
      </c>
    </row>
    <row r="556" spans="1:3" ht="32.25" customHeight="1">
      <c r="A556" s="48" t="s">
        <v>182</v>
      </c>
      <c r="B556" s="36" t="s">
        <v>10</v>
      </c>
      <c r="C556" s="34">
        <v>199442</v>
      </c>
    </row>
    <row r="557" spans="1:3" ht="28.5" customHeight="1">
      <c r="A557" s="49"/>
      <c r="B557" s="36" t="s">
        <v>15</v>
      </c>
      <c r="C557" s="34">
        <v>36952.5</v>
      </c>
    </row>
    <row r="558" spans="1:3" ht="28.5" customHeight="1">
      <c r="A558" s="49"/>
      <c r="B558" s="36" t="s">
        <v>11</v>
      </c>
      <c r="C558" s="34">
        <v>23358.5</v>
      </c>
    </row>
    <row r="559" spans="1:3" ht="42" customHeight="1">
      <c r="A559" s="50"/>
      <c r="B559" s="31" t="s">
        <v>7</v>
      </c>
      <c r="C559" s="37">
        <f>C558+C557+C556</f>
        <v>259753</v>
      </c>
    </row>
    <row r="560" spans="1:3" ht="30" customHeight="1">
      <c r="A560" s="48" t="s">
        <v>183</v>
      </c>
      <c r="B560" s="36" t="s">
        <v>19</v>
      </c>
      <c r="C560" s="34">
        <v>592466</v>
      </c>
    </row>
    <row r="561" spans="1:3" ht="28.5" customHeight="1">
      <c r="A561" s="49"/>
      <c r="B561" s="36" t="s">
        <v>11</v>
      </c>
      <c r="C561" s="34">
        <v>429320</v>
      </c>
    </row>
    <row r="562" spans="1:3" ht="28.5" customHeight="1">
      <c r="A562" s="49"/>
      <c r="B562" s="36" t="s">
        <v>28</v>
      </c>
      <c r="C562" s="34">
        <v>1132480</v>
      </c>
    </row>
    <row r="563" spans="1:3" ht="34.5" customHeight="1">
      <c r="A563" s="49"/>
      <c r="B563" s="36" t="s">
        <v>43</v>
      </c>
      <c r="C563" s="34">
        <v>1910032</v>
      </c>
    </row>
    <row r="564" spans="1:3" ht="34.5" customHeight="1">
      <c r="A564" s="49"/>
      <c r="B564" s="36" t="s">
        <v>146</v>
      </c>
      <c r="C564" s="34">
        <v>1924480</v>
      </c>
    </row>
    <row r="565" spans="1:3" ht="34.5" customHeight="1">
      <c r="A565" s="49"/>
      <c r="B565" s="36" t="s">
        <v>147</v>
      </c>
      <c r="C565" s="34">
        <v>3040640</v>
      </c>
    </row>
    <row r="566" spans="1:3" ht="34.5" customHeight="1">
      <c r="A566" s="49"/>
      <c r="B566" s="36" t="s">
        <v>17</v>
      </c>
      <c r="C566" s="34">
        <v>282880</v>
      </c>
    </row>
    <row r="567" spans="1:3" ht="28.5" customHeight="1">
      <c r="A567" s="50"/>
      <c r="B567" s="31" t="s">
        <v>7</v>
      </c>
      <c r="C567" s="37">
        <f>C560+C561+C562+C563+C564+C565+C566</f>
        <v>9312298</v>
      </c>
    </row>
  </sheetData>
  <sheetProtection/>
  <autoFilter ref="B1:B235"/>
  <mergeCells count="29">
    <mergeCell ref="A556:A559"/>
    <mergeCell ref="A560:A567"/>
    <mergeCell ref="A501:A533"/>
    <mergeCell ref="A534:A536"/>
    <mergeCell ref="A537:A542"/>
    <mergeCell ref="A543:A549"/>
    <mergeCell ref="A550:A552"/>
    <mergeCell ref="A553:A555"/>
    <mergeCell ref="A304:A404"/>
    <mergeCell ref="A405:A455"/>
    <mergeCell ref="A456:A465"/>
    <mergeCell ref="A466:A487"/>
    <mergeCell ref="A488:A492"/>
    <mergeCell ref="A493:A500"/>
    <mergeCell ref="A202:A205"/>
    <mergeCell ref="A206:A226"/>
    <mergeCell ref="A227:A294"/>
    <mergeCell ref="A295:A297"/>
    <mergeCell ref="A298:A299"/>
    <mergeCell ref="A300:A303"/>
    <mergeCell ref="A6:A38"/>
    <mergeCell ref="A107:A197"/>
    <mergeCell ref="A198:A201"/>
    <mergeCell ref="A39:A52"/>
    <mergeCell ref="A97:A103"/>
    <mergeCell ref="A104:A106"/>
    <mergeCell ref="A53:A59"/>
    <mergeCell ref="A60:A93"/>
    <mergeCell ref="A94:A96"/>
  </mergeCells>
  <printOptions/>
  <pageMargins left="0.27" right="0.16" top="0.17" bottom="0.29" header="0.16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36.140625" style="14" customWidth="1"/>
    <col min="2" max="2" width="34.00390625" style="15" customWidth="1"/>
    <col min="3" max="6" width="18.28125" style="3" customWidth="1"/>
    <col min="7" max="7" width="19.57421875" style="3" customWidth="1"/>
    <col min="8" max="8" width="12.140625" style="4" bestFit="1" customWidth="1"/>
    <col min="9" max="9" width="13.7109375" style="4" bestFit="1" customWidth="1"/>
    <col min="10" max="16384" width="9.140625" style="4" customWidth="1"/>
  </cols>
  <sheetData>
    <row r="1" spans="1:2" ht="16.5">
      <c r="A1" s="1"/>
      <c r="B1" s="2"/>
    </row>
    <row r="2" spans="1:2" ht="16.5" customHeight="1">
      <c r="A2" s="1"/>
      <c r="B2" s="2"/>
    </row>
    <row r="3" spans="1:6" ht="33" customHeight="1">
      <c r="A3" s="5" t="s">
        <v>83</v>
      </c>
      <c r="B3" s="6"/>
      <c r="C3" s="6"/>
      <c r="D3" s="6"/>
      <c r="E3" s="6"/>
      <c r="F3" s="6"/>
    </row>
    <row r="4" ht="16.5" customHeight="1"/>
    <row r="5" spans="1:7" s="10" customFormat="1" ht="36" customHeight="1">
      <c r="A5" s="7" t="s">
        <v>9</v>
      </c>
      <c r="B5" s="8" t="s">
        <v>0</v>
      </c>
      <c r="C5" s="9" t="s">
        <v>76</v>
      </c>
      <c r="D5" s="9" t="s">
        <v>77</v>
      </c>
      <c r="E5" s="9" t="s">
        <v>78</v>
      </c>
      <c r="F5" s="24" t="s">
        <v>75</v>
      </c>
      <c r="G5" s="9" t="s">
        <v>80</v>
      </c>
    </row>
    <row r="6" spans="1:7" ht="34.5" customHeight="1">
      <c r="A6" s="25" t="s">
        <v>82</v>
      </c>
      <c r="B6" s="8" t="s">
        <v>36</v>
      </c>
      <c r="C6" s="11">
        <f>C7+C8</f>
        <v>315869.70999999996</v>
      </c>
      <c r="D6" s="11">
        <f>D7+D8</f>
        <v>372396.32</v>
      </c>
      <c r="E6" s="11">
        <f>E7+E8</f>
        <v>179081.33000000002</v>
      </c>
      <c r="F6" s="22">
        <f>F7+F8</f>
        <v>27907.2</v>
      </c>
      <c r="G6" s="11">
        <f>G7+G8</f>
        <v>895254.5599999999</v>
      </c>
    </row>
    <row r="7" spans="1:7" ht="48.75" customHeight="1">
      <c r="A7" s="25"/>
      <c r="B7" s="13" t="s">
        <v>35</v>
      </c>
      <c r="C7" s="12">
        <v>103257.70999999999</v>
      </c>
      <c r="D7" s="12">
        <v>45941.32</v>
      </c>
      <c r="E7" s="12">
        <v>140836.72</v>
      </c>
      <c r="F7" s="23"/>
      <c r="G7" s="12">
        <f>C7+D7+E7+F7</f>
        <v>290035.75</v>
      </c>
    </row>
    <row r="8" spans="1:7" ht="48" customHeight="1">
      <c r="A8" s="25"/>
      <c r="B8" s="13" t="s">
        <v>4</v>
      </c>
      <c r="C8" s="12">
        <v>212612</v>
      </c>
      <c r="D8" s="12">
        <v>326455</v>
      </c>
      <c r="E8" s="12">
        <v>38244.61000000001</v>
      </c>
      <c r="F8" s="23">
        <v>27907.2</v>
      </c>
      <c r="G8" s="12">
        <f>C8+D8+E8+F8</f>
        <v>605218.8099999999</v>
      </c>
    </row>
    <row r="9" ht="16.5" customHeight="1"/>
    <row r="10" ht="16.5" customHeight="1"/>
    <row r="11" spans="1:7" ht="16.5" customHeight="1">
      <c r="A11" s="4"/>
      <c r="B11" s="4"/>
      <c r="C11" s="16"/>
      <c r="D11" s="16"/>
      <c r="E11" s="16"/>
      <c r="F11" s="16"/>
      <c r="G11" s="17"/>
    </row>
    <row r="12" spans="1:7" ht="16.5" customHeight="1">
      <c r="A12" s="4"/>
      <c r="B12" s="4"/>
      <c r="C12" s="16"/>
      <c r="D12" s="16"/>
      <c r="E12" s="16"/>
      <c r="F12" s="16"/>
      <c r="G12" s="17"/>
    </row>
    <row r="13" spans="1:7" ht="16.5" customHeight="1">
      <c r="A13" s="4"/>
      <c r="B13" s="4"/>
      <c r="C13" s="18"/>
      <c r="D13" s="18"/>
      <c r="E13" s="18"/>
      <c r="F13" s="18"/>
      <c r="G13" s="19"/>
    </row>
    <row r="14" spans="1:7" ht="16.5" customHeight="1">
      <c r="A14" s="4"/>
      <c r="B14" s="4"/>
      <c r="G14" s="20"/>
    </row>
    <row r="15" spans="1:7" ht="16.5" customHeight="1">
      <c r="A15" s="4"/>
      <c r="B15" s="4"/>
      <c r="G15" s="21"/>
    </row>
    <row r="16" spans="1:7" ht="16.5" customHeight="1">
      <c r="A16" s="4"/>
      <c r="B16" s="4"/>
      <c r="G16" s="21"/>
    </row>
    <row r="17" spans="1:7" ht="16.5" customHeight="1">
      <c r="A17" s="4"/>
      <c r="B17" s="4"/>
      <c r="G17" s="21"/>
    </row>
    <row r="18" spans="1:2" ht="16.5" customHeight="1">
      <c r="A18" s="4"/>
      <c r="B18" s="4"/>
    </row>
    <row r="19" spans="1:2" ht="16.5" customHeight="1">
      <c r="A19" s="4"/>
      <c r="B19" s="4"/>
    </row>
    <row r="20" spans="1:2" ht="16.5" customHeight="1">
      <c r="A20" s="4"/>
      <c r="B20" s="4"/>
    </row>
    <row r="21" spans="1:2" ht="16.5" customHeight="1">
      <c r="A21" s="4"/>
      <c r="B21" s="4"/>
    </row>
    <row r="22" ht="16.5" customHeight="1"/>
    <row r="23" ht="16.5" customHeight="1"/>
    <row r="24" ht="16.5" customHeight="1"/>
    <row r="25" spans="1:7" ht="16.5" customHeight="1">
      <c r="A25" s="4"/>
      <c r="B25" s="4"/>
      <c r="C25" s="4"/>
      <c r="D25" s="4"/>
      <c r="E25" s="4"/>
      <c r="F25" s="4"/>
      <c r="G25" s="4"/>
    </row>
    <row r="26" spans="1:7" ht="16.5" customHeight="1">
      <c r="A26" s="4"/>
      <c r="B26" s="4"/>
      <c r="C26" s="4"/>
      <c r="D26" s="4"/>
      <c r="E26" s="4"/>
      <c r="F26" s="4"/>
      <c r="G26" s="4"/>
    </row>
    <row r="27" ht="16.5" customHeight="1"/>
    <row r="28" ht="16.5" customHeight="1"/>
    <row r="29" spans="1:7" ht="16.5" customHeight="1">
      <c r="A29" s="4"/>
      <c r="B29" s="4"/>
      <c r="C29" s="4"/>
      <c r="D29" s="4"/>
      <c r="E29" s="4"/>
      <c r="F29" s="4"/>
      <c r="G29" s="4"/>
    </row>
    <row r="30" spans="1:7" ht="16.5" customHeight="1">
      <c r="A30" s="4"/>
      <c r="B30" s="4"/>
      <c r="C30" s="4"/>
      <c r="D30" s="4"/>
      <c r="E30" s="4"/>
      <c r="F30" s="4"/>
      <c r="G30" s="4"/>
    </row>
    <row r="31" spans="1:7" ht="16.5" customHeight="1">
      <c r="A31" s="4"/>
      <c r="B31" s="4"/>
      <c r="C31" s="4"/>
      <c r="D31" s="4"/>
      <c r="E31" s="4"/>
      <c r="F31" s="4"/>
      <c r="G31" s="4"/>
    </row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21.75" customHeight="1"/>
    <row r="39" ht="16.5" customHeight="1"/>
    <row r="40" ht="20.25" customHeight="1"/>
    <row r="41" ht="16.5" customHeight="1">
      <c r="E41" s="3">
        <f>SUBTOTAL(9,E6:E40)</f>
        <v>358162.66000000003</v>
      </c>
    </row>
  </sheetData>
  <sheetProtection/>
  <mergeCells count="1">
    <mergeCell ref="A6:A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2023-01-06T07:21:28Z</cp:lastPrinted>
  <dcterms:created xsi:type="dcterms:W3CDTF">2013-02-21T12:39:33Z</dcterms:created>
  <dcterms:modified xsi:type="dcterms:W3CDTF">2023-09-06T09:43:01Z</dcterms:modified>
  <cp:category/>
  <cp:version/>
  <cp:contentType/>
  <cp:contentStatus/>
</cp:coreProperties>
</file>